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635" windowHeight="8895" activeTab="0"/>
  </bookViews>
  <sheets>
    <sheet name="入力について" sheetId="1" r:id="rId1"/>
    <sheet name="様式A" sheetId="2" r:id="rId2"/>
    <sheet name="データ" sheetId="3" state="hidden" r:id="rId3"/>
  </sheets>
  <definedNames>
    <definedName name="_xlnm.Print_Area" localSheetId="0">'入力について'!$A$1:$M$68</definedName>
    <definedName name="_xlnm.Print_Area" localSheetId="1">'様式A'!$A$1:$T$25</definedName>
    <definedName name="リレー１">'データ'!$I$2:$I$3</definedName>
    <definedName name="外字">'データ'!$K$2</definedName>
    <definedName name="学年">'データ'!$L$2:$L$4</definedName>
    <definedName name="種目">'データ'!$H$2:$H$18</definedName>
    <definedName name="種目２">'データ'!$H$20:$H$35</definedName>
    <definedName name="性別">'データ'!$F$2:$F$3</definedName>
  </definedNames>
  <calcPr fullCalcOnLoad="1"/>
</workbook>
</file>

<file path=xl/comments1.xml><?xml version="1.0" encoding="utf-8"?>
<comments xmlns="http://schemas.openxmlformats.org/spreadsheetml/2006/main">
  <authors>
    <author>OGASAWARA</author>
  </authors>
  <commentList>
    <comment ref="C8" authorId="0">
      <text>
        <r>
          <rPr>
            <b/>
            <sz val="9"/>
            <rFont val="ＭＳ Ｐゴシック"/>
            <family val="3"/>
          </rPr>
          <t>県中体連陸上専門部のＮＯカード割当て番号を半角算用数字で入力。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自動で表示されます。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 xml:space="preserve">学校長のお名前を入力。
全角で入力し，姓と名間にスペースを１つ入れる。
</t>
        </r>
        <r>
          <rPr>
            <b/>
            <sz val="9"/>
            <color indexed="10"/>
            <rFont val="ＭＳ Ｐゴシック"/>
            <family val="3"/>
          </rPr>
          <t>例
　宮城　太郎</t>
        </r>
      </text>
    </comment>
    <comment ref="C11" authorId="0">
      <text>
        <r>
          <rPr>
            <b/>
            <sz val="9"/>
            <rFont val="ＭＳ Ｐゴシック"/>
            <family val="3"/>
          </rPr>
          <t>学校の住所を全角で入力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学校の電話番号を半角算用数字で入力。
</t>
        </r>
        <r>
          <rPr>
            <b/>
            <sz val="9"/>
            <color indexed="10"/>
            <rFont val="ＭＳ Ｐゴシック"/>
            <family val="3"/>
          </rPr>
          <t>例
　0223-20-1000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携帯電話がある方は，できるだけ携帯の番号をお願いします。
入力ミス等があった場合の連絡に利用します。
半角算用数字で入力してください。
</t>
        </r>
        <r>
          <rPr>
            <b/>
            <sz val="9"/>
            <color indexed="10"/>
            <rFont val="ＭＳ Ｐゴシック"/>
            <family val="3"/>
          </rPr>
          <t>例
　090-1234-5678</t>
        </r>
      </text>
    </comment>
  </commentList>
</comments>
</file>

<file path=xl/comments2.xml><?xml version="1.0" encoding="utf-8"?>
<comments xmlns="http://schemas.openxmlformats.org/spreadsheetml/2006/main">
  <authors>
    <author>MARU</author>
    <author>OGASAWARA</author>
  </authors>
  <commentList>
    <comment ref="I8" authorId="0">
      <text>
        <r>
          <rPr>
            <b/>
            <sz val="9"/>
            <color indexed="8"/>
            <rFont val="ＭＳ Ｐゴシック"/>
            <family val="3"/>
          </rPr>
          <t>出場者は▼をクリックし，
リストから種目を選択</t>
        </r>
      </text>
    </comment>
    <comment ref="J8" authorId="0">
      <text>
        <r>
          <rPr>
            <b/>
            <sz val="9"/>
            <rFont val="ＭＳ Ｐゴシック"/>
            <family val="3"/>
          </rPr>
          <t xml:space="preserve">リレー参加者に記録を入力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H8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▼をクリックしリストから性別を選択
例
</t>
        </r>
        <r>
          <rPr>
            <b/>
            <sz val="9"/>
            <color indexed="10"/>
            <rFont val="ＭＳ Ｐゴシック"/>
            <family val="3"/>
          </rPr>
          <t>男子→1　女子→2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ﾌﾘｶﾞﾅを半角かｔｶﾀｶﾅ入力
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ﾐﾔｷﾞ　ﾀﾛｳ</t>
        </r>
      </text>
    </comment>
    <comment ref="E8" authorId="0">
      <text>
        <r>
          <rPr>
            <b/>
            <sz val="9"/>
            <rFont val="ＭＳ Ｐゴシック"/>
            <family val="3"/>
          </rPr>
          <t>▼をクリックしリストから学年を選択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>宮城　太郎</t>
        </r>
      </text>
    </comment>
    <comment ref="K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O8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  <comment ref="C8" authorId="1">
      <text>
        <r>
          <rPr>
            <b/>
            <sz val="9"/>
            <rFont val="ＭＳ Ｐゴシック"/>
            <family val="3"/>
          </rPr>
          <t>各学校に割当られたＮＯを算用数字半角で入力</t>
        </r>
      </text>
    </comment>
    <comment ref="Q7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</text>
    </comment>
    <comment ref="N7" authorId="1">
      <text>
        <r>
          <rPr>
            <b/>
            <sz val="9"/>
            <color indexed="10"/>
            <rFont val="ＭＳ Ｐゴシック"/>
            <family val="3"/>
          </rPr>
          <t>２種目出場する者
のみ入力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<sst xmlns="http://schemas.openxmlformats.org/spreadsheetml/2006/main" count="379" uniqueCount="348">
  <si>
    <t>低4×100mR</t>
  </si>
  <si>
    <t>　大会申込一覧表をこのシートから作成します。コンピュータシステムを利用して番組編成を行いますので，大会申込データの入力にご協力ください。</t>
  </si>
  <si>
    <t>　内容が正しく印刷されていれば，参加申込一覧表の完成です。</t>
  </si>
  <si>
    <t>　このファイルを下記まで電子メールの添付ファイルとして，送信してください。</t>
  </si>
  <si>
    <t>ﾌﾘｶﾞﾅ</t>
  </si>
  <si>
    <t>★</t>
  </si>
  <si>
    <t>手順 １</t>
  </si>
  <si>
    <t>手順 ２</t>
  </si>
  <si>
    <t>手順 ３</t>
  </si>
  <si>
    <t>手順 ４</t>
  </si>
  <si>
    <t>手順 ５</t>
  </si>
  <si>
    <t>ﾌﾘｶﾞﾅ</t>
  </si>
  <si>
    <t>学校名(略式)</t>
  </si>
  <si>
    <t>ﾌﾘｶﾞﾅ</t>
  </si>
  <si>
    <t>氏　　名</t>
  </si>
  <si>
    <t>学年</t>
  </si>
  <si>
    <t>性</t>
  </si>
  <si>
    <t>風速</t>
  </si>
  <si>
    <t>個人種目2</t>
  </si>
  <si>
    <t>学校名(正式な名称)</t>
  </si>
  <si>
    <t>外字使用</t>
  </si>
  <si>
    <t>リレー</t>
  </si>
  <si>
    <t>登　　録　　選　　手</t>
  </si>
  <si>
    <t>3000m</t>
  </si>
  <si>
    <t>出場</t>
  </si>
  <si>
    <t>記録</t>
  </si>
  <si>
    <t>4×100mR</t>
  </si>
  <si>
    <t>仙台一</t>
  </si>
  <si>
    <t>仙台二</t>
  </si>
  <si>
    <t>三条</t>
  </si>
  <si>
    <t>上杉山</t>
  </si>
  <si>
    <t>五城</t>
  </si>
  <si>
    <t>宮城野</t>
  </si>
  <si>
    <t>東仙台</t>
  </si>
  <si>
    <t>東華</t>
  </si>
  <si>
    <t>五橋</t>
  </si>
  <si>
    <t>愛宕</t>
  </si>
  <si>
    <t>八軒</t>
  </si>
  <si>
    <t>南小泉</t>
  </si>
  <si>
    <t>長町</t>
  </si>
  <si>
    <t>六郷</t>
  </si>
  <si>
    <t>七郷</t>
  </si>
  <si>
    <t>高砂</t>
  </si>
  <si>
    <t>岩切</t>
  </si>
  <si>
    <t>西多賀</t>
  </si>
  <si>
    <t>生出</t>
  </si>
  <si>
    <t>郡山</t>
  </si>
  <si>
    <t>台原</t>
  </si>
  <si>
    <t>北仙台</t>
  </si>
  <si>
    <t>鶴谷</t>
  </si>
  <si>
    <t>八木山</t>
  </si>
  <si>
    <t>中山</t>
  </si>
  <si>
    <t>山田</t>
  </si>
  <si>
    <t>蒲町</t>
  </si>
  <si>
    <t>桜丘</t>
  </si>
  <si>
    <t>中野</t>
  </si>
  <si>
    <t>袋原</t>
  </si>
  <si>
    <t>折立</t>
  </si>
  <si>
    <t>幸町</t>
  </si>
  <si>
    <t>沖野</t>
  </si>
  <si>
    <t>人来田</t>
  </si>
  <si>
    <t>西山</t>
  </si>
  <si>
    <t>広瀬</t>
  </si>
  <si>
    <t>大沢</t>
  </si>
  <si>
    <t>附属</t>
  </si>
  <si>
    <t>吉成</t>
  </si>
  <si>
    <t>秋保</t>
  </si>
  <si>
    <t>七北田</t>
  </si>
  <si>
    <t>根白石</t>
  </si>
  <si>
    <t>八乙女</t>
  </si>
  <si>
    <t>将監</t>
  </si>
  <si>
    <t>南光台</t>
  </si>
  <si>
    <t>向陽台</t>
  </si>
  <si>
    <t>加茂</t>
  </si>
  <si>
    <t>将監東</t>
  </si>
  <si>
    <t>鶴が丘</t>
  </si>
  <si>
    <t>寺岡</t>
  </si>
  <si>
    <t>南光台東</t>
  </si>
  <si>
    <t>長命ｹ丘</t>
  </si>
  <si>
    <t>富沢</t>
  </si>
  <si>
    <t>南中山</t>
  </si>
  <si>
    <t>茂庭台</t>
  </si>
  <si>
    <t>高森</t>
  </si>
  <si>
    <t>田子</t>
  </si>
  <si>
    <t>住吉台</t>
  </si>
  <si>
    <t>南吉成</t>
  </si>
  <si>
    <t>松陵</t>
  </si>
  <si>
    <t>柳生</t>
  </si>
  <si>
    <t>館</t>
  </si>
  <si>
    <t>広陵</t>
  </si>
  <si>
    <t>東北学院</t>
  </si>
  <si>
    <t>宮城学院</t>
  </si>
  <si>
    <t>尚絅</t>
  </si>
  <si>
    <t>白百合</t>
  </si>
  <si>
    <t>ウルスラ</t>
  </si>
  <si>
    <t>東北朝鮮</t>
  </si>
  <si>
    <t>個人種目</t>
  </si>
  <si>
    <t>学校番号</t>
  </si>
  <si>
    <t>記　録</t>
  </si>
  <si>
    <t>学校名</t>
  </si>
  <si>
    <t>略　式</t>
  </si>
  <si>
    <t>ｻﾝｼﾞｮｳ</t>
  </si>
  <si>
    <t>仙台市立三条中学校</t>
  </si>
  <si>
    <t>ｶﾐｽｷﾞﾔﾏ</t>
  </si>
  <si>
    <t>仙台市立上杉山中学校</t>
  </si>
  <si>
    <t>ｺﾞｼﾞｮｳ</t>
  </si>
  <si>
    <t>仙台市立五城中学校</t>
  </si>
  <si>
    <t>ﾐﾔｷﾞﾉ</t>
  </si>
  <si>
    <t>仙台市立宮城野中学校</t>
  </si>
  <si>
    <t>ﾋｶﾞｼｾﾝﾀﾞｲ</t>
  </si>
  <si>
    <t>仙台市立東仙台中学校</t>
  </si>
  <si>
    <t>ﾄｳｶ</t>
  </si>
  <si>
    <t>仙台市立東華中学校</t>
  </si>
  <si>
    <t>ｾﾝﾀﾞｲｲﾁ</t>
  </si>
  <si>
    <t>ｾﾝﾀﾞｲﾆ</t>
  </si>
  <si>
    <t>ｲﾂﾂﾊﾞｼ</t>
  </si>
  <si>
    <t>仙台市立五橋中学校</t>
  </si>
  <si>
    <t>ｱﾀｺﾞ</t>
  </si>
  <si>
    <t>仙台市立愛宕中学校</t>
  </si>
  <si>
    <t>ﾊﾁｹﾝ</t>
  </si>
  <si>
    <t>仙台市立八軒中学校</t>
  </si>
  <si>
    <t>ﾐﾅﾐｺｲｽﾞﾐ</t>
  </si>
  <si>
    <t>仙台市立南小泉中学校</t>
  </si>
  <si>
    <t>ﾅｶﾞﾏﾁ</t>
  </si>
  <si>
    <t>仙台市立長町中学校</t>
  </si>
  <si>
    <t>ｾﾝﾀﾞｲ･ﾅｶﾀﾞ</t>
  </si>
  <si>
    <t>仙台市立中田中学校</t>
  </si>
  <si>
    <t>ﾛｸｺﾞｳ</t>
  </si>
  <si>
    <t>仙台市立六郷中学校</t>
  </si>
  <si>
    <t>ｼﾁｺﾞｳ</t>
  </si>
  <si>
    <t>仙台市立七郷中学校</t>
  </si>
  <si>
    <t>ﾀｶｻｺﾞ</t>
  </si>
  <si>
    <t>仙台市立高砂中学校</t>
  </si>
  <si>
    <t>ｲﾜｷﾘ</t>
  </si>
  <si>
    <t>仙台市立岩切中学校</t>
  </si>
  <si>
    <t>ﾆｼﾀｶﾞ</t>
  </si>
  <si>
    <t>仙台市立西多賀中学校</t>
  </si>
  <si>
    <t>ｵｲﾃﾞ</t>
  </si>
  <si>
    <t>仙台市立生出中学校</t>
  </si>
  <si>
    <t>ｺｵﾘﾔﾏ</t>
  </si>
  <si>
    <t>仙台市立郡山中学校</t>
  </si>
  <si>
    <t>ﾀﾞｲﾉﾊﾗ</t>
  </si>
  <si>
    <t>仙台市立台原中学校</t>
  </si>
  <si>
    <t>ｷﾀｾﾝﾀﾞｲ</t>
  </si>
  <si>
    <t>仙台市立北仙台中学校</t>
  </si>
  <si>
    <t>ﾂﾙｶﾞﾔ</t>
  </si>
  <si>
    <t>仙台市立鶴谷中学校</t>
  </si>
  <si>
    <t>ﾔｷﾞﾔﾏ</t>
  </si>
  <si>
    <t>仙台市立八木山中学校</t>
  </si>
  <si>
    <t>ﾅｶﾔﾏ</t>
  </si>
  <si>
    <t>仙台市立中山中学校</t>
  </si>
  <si>
    <t>ﾔﾏﾀﾞ</t>
  </si>
  <si>
    <t>仙台市立山田中学校</t>
  </si>
  <si>
    <t>ｶﾊﾞﾉﾏﾁ</t>
  </si>
  <si>
    <t>仙台市立蒲町中学校</t>
  </si>
  <si>
    <t>ｻｸﾗｶﾞｵｶ</t>
  </si>
  <si>
    <t>仙台市立桜丘中学校</t>
  </si>
  <si>
    <t>ﾅｶﾉ</t>
  </si>
  <si>
    <t>仙台市立中野中学校</t>
  </si>
  <si>
    <t>ﾌｸﾛﾊﾞﾗ</t>
  </si>
  <si>
    <t>仙台市立袋原中学校</t>
  </si>
  <si>
    <t>ｵﾘﾀﾃ</t>
  </si>
  <si>
    <t>仙台市立折立中学校</t>
  </si>
  <si>
    <t>ｻｲﾜｲﾁｮｳ</t>
  </si>
  <si>
    <t>仙台市立幸町中学校</t>
  </si>
  <si>
    <t>ｵｷﾉ</t>
  </si>
  <si>
    <t>仙台市立沖野中学校</t>
  </si>
  <si>
    <t>ﾋﾄｷﾀ</t>
  </si>
  <si>
    <t>仙台市立人来田中学校</t>
  </si>
  <si>
    <t>ﾆｼﾔﾏ</t>
  </si>
  <si>
    <t>仙台市立西山中学校</t>
  </si>
  <si>
    <t>ﾋﾛｾ</t>
  </si>
  <si>
    <t>仙台市立広瀬中学校</t>
  </si>
  <si>
    <t>ｵｵｻﾜ</t>
  </si>
  <si>
    <t>仙台市立大沢中学校</t>
  </si>
  <si>
    <t>ﾌｿﾞｸ</t>
  </si>
  <si>
    <t>宮城教育大学付属中学校</t>
  </si>
  <si>
    <t>ﾖｼﾅﾘ</t>
  </si>
  <si>
    <t>仙台市立吉成中学校</t>
  </si>
  <si>
    <t>ｱｷｳ</t>
  </si>
  <si>
    <t>仙台市立秋保中学校</t>
  </si>
  <si>
    <t>ﾅﾅｷﾀ</t>
  </si>
  <si>
    <t>仙台市立七北田中学校</t>
  </si>
  <si>
    <t>ﾈﾉｼﾛｲｼ</t>
  </si>
  <si>
    <t>仙台市立根白石中学校</t>
  </si>
  <si>
    <t>ﾔｵﾄﾒ</t>
  </si>
  <si>
    <t>仙台市立八乙女中学校</t>
  </si>
  <si>
    <t>ｼｮｳｹﾞﾝ</t>
  </si>
  <si>
    <t>仙台市立将監中学校</t>
  </si>
  <si>
    <t>ﾅﾝｺｳﾀﾞｲ</t>
  </si>
  <si>
    <t>仙台市立南光台中学校</t>
  </si>
  <si>
    <t>ｺｳﾖｳﾀﾞｲ</t>
  </si>
  <si>
    <t>仙台市立向陽台中学校</t>
  </si>
  <si>
    <t>ｶﾓ</t>
  </si>
  <si>
    <t>仙台市立加茂中学校</t>
  </si>
  <si>
    <t>ｼｮｳｹﾞﾝﾋｶﾞｼ</t>
  </si>
  <si>
    <t>仙台市立将監東中学校</t>
  </si>
  <si>
    <t>ﾂﾙｶﾞｵｶ</t>
  </si>
  <si>
    <t>仙台市立鶴が丘中学校</t>
  </si>
  <si>
    <t>ﾃﾗｵｶ</t>
  </si>
  <si>
    <t>仙台市立寺岡中学校</t>
  </si>
  <si>
    <t>仙台市立南光台東中学校</t>
  </si>
  <si>
    <t>ﾅﾝｺｳﾀﾞｲﾋｶﾞｼ</t>
  </si>
  <si>
    <t>ﾁｮｳﾒｲｶﾞｵｶ</t>
  </si>
  <si>
    <t>仙台市立長命ｹ丘中学校</t>
  </si>
  <si>
    <t>ﾄﾐｻﾞﾜ</t>
  </si>
  <si>
    <t>仙台市立富沢中学校</t>
  </si>
  <si>
    <t>ﾐﾅﾐﾅｶﾔﾏ</t>
  </si>
  <si>
    <t>仙台市立南中山中学校</t>
  </si>
  <si>
    <t>ﾓﾆﾜﾀﾞｲ</t>
  </si>
  <si>
    <t>仙台市立茂庭台中学校</t>
  </si>
  <si>
    <t>ﾀｶﾓﾘ</t>
  </si>
  <si>
    <t>仙台市立高森中学校</t>
  </si>
  <si>
    <t>ﾀｺﾞ</t>
  </si>
  <si>
    <t>仙台市立田子中学校</t>
  </si>
  <si>
    <t>ｽﾐﾖｼﾀﾞｲ</t>
  </si>
  <si>
    <t>仙台市立住吉台中学校</t>
  </si>
  <si>
    <t>ﾐﾅﾐﾖｼﾅﾘ</t>
  </si>
  <si>
    <t>仙台市立南吉成中学校</t>
  </si>
  <si>
    <t>ｼｮｳﾘｮｳ</t>
  </si>
  <si>
    <t>仙台市立松陵中学校</t>
  </si>
  <si>
    <t>ﾔﾅｷﾞｳ</t>
  </si>
  <si>
    <t>仙台市立柳生中学校</t>
  </si>
  <si>
    <t>ﾔｶﾀ</t>
  </si>
  <si>
    <t>仙台市立館中学校</t>
  </si>
  <si>
    <t>ｺｳﾘｮｳ</t>
  </si>
  <si>
    <t>仙台市立広陵中学校</t>
  </si>
  <si>
    <t>ﾄｳﾎｸｶﾞｸｲﾝ</t>
  </si>
  <si>
    <t>東北学院中学校</t>
  </si>
  <si>
    <t>ﾐﾔｷﾞｶﾞｸｲﾝ</t>
  </si>
  <si>
    <t>宮城学院中学校</t>
  </si>
  <si>
    <t>ｼｮｳｹｲ</t>
  </si>
  <si>
    <t>ｼﾗﾕﾘ</t>
  </si>
  <si>
    <t>仙台白百合学園中学校</t>
  </si>
  <si>
    <t>ｳﾙｽﾗ</t>
  </si>
  <si>
    <t>聖ウルスラ学院英智中学校</t>
  </si>
  <si>
    <t>ﾄｳﾎｸﾁｮｳｾﾝ</t>
  </si>
  <si>
    <t>NOｶｰﾄﾞ</t>
  </si>
  <si>
    <t>性別</t>
  </si>
  <si>
    <t>種目</t>
  </si>
  <si>
    <t>リレー</t>
  </si>
  <si>
    <t>Ｎｏ</t>
  </si>
  <si>
    <t>略式</t>
  </si>
  <si>
    <t>ﾌﾘｶﾞﾅ</t>
  </si>
  <si>
    <t>正式名称</t>
  </si>
  <si>
    <t>外字</t>
  </si>
  <si>
    <t>○</t>
  </si>
  <si>
    <t>校長名</t>
  </si>
  <si>
    <t>印</t>
  </si>
  <si>
    <t>監督名</t>
  </si>
  <si>
    <t>※セルの右上に赤いマークが付いているところに，マウスポインタを移動すると入力時の注意事項が表示されます。</t>
  </si>
  <si>
    <t>　各学校の情報を入力してください</t>
  </si>
  <si>
    <t>学校番号</t>
  </si>
  <si>
    <t>学校住所</t>
  </si>
  <si>
    <t>学校ＴＥＬ</t>
  </si>
  <si>
    <t>顧問連絡先</t>
  </si>
  <si>
    <t>登録選手</t>
  </si>
  <si>
    <t>⇒</t>
  </si>
  <si>
    <t>学年</t>
  </si>
  <si>
    <t>セルをクリックし，▼ボタンでリストを開き選択する。</t>
  </si>
  <si>
    <t xml:space="preserve"> 例　=　「森＿＿＿守」 「仙台＿＿聡」 「宮城＿太郎」 「青葉走一郎」 「佐々木小次郎」</t>
  </si>
  <si>
    <t xml:space="preserve"> 例　=　「ﾓﾘ ﾏﾓﾙ」 ｢ｾﾝﾀﾞｲ ｻﾄｼ｣ ｢ﾐﾔｷﾞ ﾀﾛｳ｣ ｢ｱｵﾊﾞ ｿｳｲﾁﾛｳ｣ ｢ｻｻｷ ｺｼﾞﾛｳ｣</t>
  </si>
  <si>
    <t>半角算用数字で入力。</t>
  </si>
  <si>
    <t>所属情報</t>
  </si>
  <si>
    <t>「★登録選手」のデータを，全て入力すると自動で表示されます。</t>
  </si>
  <si>
    <t xml:space="preserve"> 所属情報</t>
  </si>
  <si>
    <r>
      <t>ただし，</t>
    </r>
    <r>
      <rPr>
        <b/>
        <sz val="11"/>
        <color indexed="10"/>
        <rFont val="ＭＳ Ｐゴシック"/>
        <family val="3"/>
      </rPr>
      <t>姓名で５文字６文字になる場合はスペースを入れないで入力。</t>
    </r>
  </si>
  <si>
    <r>
      <t>半角ｶﾀｶﾅで</t>
    </r>
    <r>
      <rPr>
        <sz val="11"/>
        <rFont val="ＭＳ Ｐゴシック"/>
        <family val="3"/>
      </rPr>
      <t>入力。姓と名の間に半角スペースを１つ入れる。</t>
    </r>
  </si>
  <si>
    <r>
      <t>　</t>
    </r>
    <r>
      <rPr>
        <b/>
        <sz val="12"/>
        <color indexed="12"/>
        <rFont val="ＭＳ Ｐゴシック"/>
        <family val="3"/>
      </rPr>
      <t>『様式Ａ』シートを印刷して，</t>
    </r>
    <r>
      <rPr>
        <sz val="11"/>
        <rFont val="ＭＳ Ｐゴシック"/>
        <family val="3"/>
      </rPr>
      <t>内容を確認してください。</t>
    </r>
  </si>
  <si>
    <r>
      <t>　入力が完了しましたら，　</t>
    </r>
    <r>
      <rPr>
        <b/>
        <sz val="12"/>
        <color indexed="12"/>
        <rFont val="ＭＳ Ｐゴシック"/>
        <family val="3"/>
      </rPr>
      <t>「ファイル」→「名前を付けて保存」</t>
    </r>
    <r>
      <rPr>
        <sz val="11"/>
        <rFont val="ＭＳ Ｐゴシック"/>
        <family val="3"/>
      </rPr>
      <t>　を選択し，ファイル名を各学校の略式名で</t>
    </r>
  </si>
  <si>
    <t>東北朝鮮初中高級学校</t>
  </si>
  <si>
    <t>仙台市立第一中学校</t>
  </si>
  <si>
    <t>仙台市立第二中学校</t>
  </si>
  <si>
    <r>
      <t>全角で入力し，姓と名の間にスペースを１つ入れる。</t>
    </r>
    <r>
      <rPr>
        <b/>
        <sz val="11"/>
        <color indexed="12"/>
        <rFont val="ＭＳ Ｐゴシック"/>
        <family val="3"/>
      </rPr>
      <t>（５文字に合わせる）</t>
    </r>
  </si>
  <si>
    <t>氏　　　名</t>
  </si>
  <si>
    <t>仙台市立</t>
  </si>
  <si>
    <t>中</t>
  </si>
  <si>
    <t>青陵</t>
  </si>
  <si>
    <t>ｾｲﾘｮｳ</t>
  </si>
  <si>
    <t>ドミニコ</t>
  </si>
  <si>
    <t>ﾄﾞﾐﾆｺ</t>
  </si>
  <si>
    <t>聖ドミニコ学院中学校</t>
  </si>
  <si>
    <t>仙台市立仙台青陵中等教育学校</t>
  </si>
  <si>
    <t>県聴覚支援</t>
  </si>
  <si>
    <t>ｹﾝﾁｮｳｶｸｼｴﾝ</t>
  </si>
  <si>
    <t>宮城県立聴覚支援学校</t>
  </si>
  <si>
    <t>仙台二華</t>
  </si>
  <si>
    <t>ｾﾝﾀﾞｲﾆｶ</t>
  </si>
  <si>
    <t>宮城県仙台二華中学校</t>
  </si>
  <si>
    <t>尚絅学院中学校</t>
  </si>
  <si>
    <t>データ送信に関する問合せ先・電子メール送信先</t>
  </si>
  <si>
    <t>E-mail</t>
  </si>
  <si>
    <t>秀光</t>
  </si>
  <si>
    <t>ｼｭｳｺｳ</t>
  </si>
  <si>
    <t>秀光中等教育学校</t>
  </si>
  <si>
    <t>　仙台市立袋原中学校　　　　鈴木　愛子　宛</t>
  </si>
  <si>
    <t>3000m</t>
  </si>
  <si>
    <t>男子</t>
  </si>
  <si>
    <t>監督</t>
  </si>
  <si>
    <t>女子</t>
  </si>
  <si>
    <t>男子１区</t>
  </si>
  <si>
    <t>男子２区</t>
  </si>
  <si>
    <t>男子３区</t>
  </si>
  <si>
    <t>男子４区</t>
  </si>
  <si>
    <t>男子５区</t>
  </si>
  <si>
    <t>男子６区</t>
  </si>
  <si>
    <t>男子補欠１</t>
  </si>
  <si>
    <t>男子補欠２</t>
  </si>
  <si>
    <t>男子補欠３</t>
  </si>
  <si>
    <t>女子１区</t>
  </si>
  <si>
    <t>女子２区</t>
  </si>
  <si>
    <t>女子３区</t>
  </si>
  <si>
    <t>女子４区</t>
  </si>
  <si>
    <t>女子５区</t>
  </si>
  <si>
    <t>女子補欠１</t>
  </si>
  <si>
    <t>女子補欠２</t>
  </si>
  <si>
    <t>女子補欠３</t>
  </si>
  <si>
    <t>　　　　２０２１　仙台市中学校駅伝競走大会　参加申込一覧表</t>
  </si>
  <si>
    <t>仙台市中学校駅伝競走大会　参加申込データについて</t>
  </si>
  <si>
    <t>2000m</t>
  </si>
  <si>
    <t>2000m</t>
  </si>
  <si>
    <t>補欠</t>
  </si>
  <si>
    <r>
      <t>　</t>
    </r>
    <r>
      <rPr>
        <b/>
        <sz val="12"/>
        <color indexed="12"/>
        <rFont val="ＭＳ Ｐゴシック"/>
        <family val="3"/>
      </rPr>
      <t>『様式Ａ』シートへ移動して，</t>
    </r>
    <r>
      <rPr>
        <b/>
        <sz val="12"/>
        <color indexed="10"/>
        <rFont val="ＭＳ Ｐゴシック"/>
        <family val="3"/>
      </rPr>
      <t>白色のセル</t>
    </r>
    <r>
      <rPr>
        <sz val="11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すべて</t>
    </r>
    <r>
      <rPr>
        <sz val="11"/>
        <rFont val="ＭＳ Ｐゴシック"/>
        <family val="3"/>
      </rPr>
      <t>入力してください。</t>
    </r>
  </si>
  <si>
    <t>　仙台市立寺岡中学校</t>
  </si>
  <si>
    <t>　　〒981-3204　仙台市泉区寺岡二丁目１３－１　　　茂木　裕介　宛</t>
  </si>
  <si>
    <r>
      <t>　保存してください。　</t>
    </r>
    <r>
      <rPr>
        <b/>
        <sz val="12"/>
        <color indexed="10"/>
        <rFont val="ＭＳ Ｐゴシック"/>
        <family val="3"/>
      </rPr>
      <t>例 = 『寺岡』　『袋原』　など</t>
    </r>
  </si>
  <si>
    <r>
      <t>電子メール　データ送信期日　→　令和３年８月２３日（月）　１６：３０まで　期日厳守でお願いします。</t>
    </r>
    <r>
      <rPr>
        <b/>
        <i/>
        <sz val="12"/>
        <color indexed="12"/>
        <rFont val="ＭＳ Ｐゴシック"/>
        <family val="3"/>
      </rPr>
      <t>　</t>
    </r>
  </si>
  <si>
    <t>中田</t>
  </si>
  <si>
    <t>① 氏　名</t>
  </si>
  <si>
    <t>② 学　年</t>
  </si>
  <si>
    <t>③ ﾌﾘｶﾞﾅ</t>
  </si>
  <si>
    <t>エントリータイム</t>
  </si>
  <si>
    <t>エントリータイム</t>
  </si>
  <si>
    <t>④ 記　録</t>
  </si>
  <si>
    <t xml:space="preserve"> 例　　3000m　　８分５７秒３４　→　8:57.34　　分→:　秒.</t>
  </si>
  <si>
    <t>　　　　2000m　　６分３０秒２３　→  6:30.23</t>
  </si>
  <si>
    <t xml:space="preserve">　　　　　　　　　区間変更は補欠との入れ替えのみです。注意してエントリーしてください。
</t>
  </si>
  <si>
    <r>
      <t>　「手順 ４」で</t>
    </r>
    <r>
      <rPr>
        <b/>
        <sz val="12"/>
        <color indexed="10"/>
        <rFont val="ＭＳ Ｐゴシック"/>
        <family val="3"/>
      </rPr>
      <t>印刷した参加申込一覧表に職印，監督印を押印し８／２５の監督会議で提出</t>
    </r>
    <r>
      <rPr>
        <sz val="11"/>
        <rFont val="ＭＳ Ｐゴシック"/>
        <family val="3"/>
      </rPr>
      <t>してください。</t>
    </r>
  </si>
  <si>
    <r>
      <t>『様式A』提出期日　→　令和３年８月２５日（水）の監督会議に持参してください。
※どうしても監督会議に参加できない場合は，２４日（木）までに寺岡中茂木まで届けてください。</t>
    </r>
    <r>
      <rPr>
        <b/>
        <i/>
        <sz val="12"/>
        <color indexed="12"/>
        <rFont val="ＭＳ Ｐゴシック"/>
        <family val="3"/>
      </rPr>
      <t>　</t>
    </r>
  </si>
  <si>
    <t>問合せ先</t>
  </si>
  <si>
    <t>　　ＴＥＬ　０２２－３７８－０９３１</t>
  </si>
  <si>
    <t>　　ＴＥＬ　０２２－２４２－３１５１</t>
  </si>
  <si>
    <t>　　　　　　　　　　　　　　　　　　　　　　　　　　　　　　　　　　　　　　　　　　　　　　　　仙台市中学校体育連盟</t>
  </si>
  <si>
    <t xml:space="preserve"> ts006010＠g.sendai-c.ed.jp </t>
  </si>
  <si>
    <t>旗立</t>
  </si>
  <si>
    <t>錦ケ丘</t>
  </si>
  <si>
    <t>ﾆｼｷｶﾞｵｶ</t>
  </si>
  <si>
    <t>仙台市立錦ケ丘中学校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</si>
</sst>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.00_);[Red]\(0.00\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明朝"/>
      <family val="1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2"/>
      <name val="ＭＳ Ｐゴシック"/>
      <family val="3"/>
    </font>
    <font>
      <b/>
      <i/>
      <u val="single"/>
      <sz val="12"/>
      <color indexed="12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8"/>
      <color theme="1"/>
      <name val="ＭＳ ゴシック"/>
      <family val="3"/>
    </font>
    <font>
      <b/>
      <sz val="12"/>
      <color theme="1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medium"/>
      <diagonal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DashDotDot">
        <color indexed="12"/>
      </left>
      <right>
        <color indexed="63"/>
      </right>
      <top style="mediumDashDotDot">
        <color indexed="12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2"/>
      </top>
      <bottom>
        <color indexed="63"/>
      </bottom>
    </border>
    <border>
      <left>
        <color indexed="63"/>
      </left>
      <right style="mediumDashDotDot">
        <color indexed="12"/>
      </right>
      <top style="mediumDashDotDot">
        <color indexed="12"/>
      </top>
      <bottom>
        <color indexed="63"/>
      </bottom>
    </border>
    <border>
      <left style="mediumDashDot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12"/>
      </right>
      <top>
        <color indexed="63"/>
      </top>
      <bottom>
        <color indexed="63"/>
      </bottom>
    </border>
    <border>
      <left style="mediumDashDotDot">
        <color indexed="12"/>
      </left>
      <right>
        <color indexed="63"/>
      </right>
      <top>
        <color indexed="63"/>
      </top>
      <bottom style="mediumDashDotDot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2"/>
      </bottom>
    </border>
    <border>
      <left>
        <color indexed="63"/>
      </left>
      <right style="mediumDashDotDot">
        <color indexed="12"/>
      </right>
      <top>
        <color indexed="63"/>
      </top>
      <bottom style="mediumDashDotDot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1" fontId="1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49" fontId="2" fillId="0" borderId="0" xfId="61" applyNumberFormat="1" applyFont="1" applyBorder="1" applyAlignment="1" applyProtection="1">
      <alignment horizontal="left"/>
      <protection/>
    </xf>
    <xf numFmtId="49" fontId="2" fillId="0" borderId="0" xfId="61" applyNumberFormat="1" applyFont="1" applyBorder="1" applyAlignment="1" applyProtection="1">
      <alignment horizontal="center"/>
      <protection/>
    </xf>
    <xf numFmtId="1" fontId="2" fillId="0" borderId="1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center"/>
      <protection/>
    </xf>
    <xf numFmtId="0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Protection="1">
      <alignment/>
      <protection/>
    </xf>
    <xf numFmtId="0" fontId="0" fillId="0" borderId="0" xfId="0" applyAlignment="1">
      <alignment vertical="center"/>
    </xf>
    <xf numFmtId="49" fontId="2" fillId="0" borderId="10" xfId="61" applyNumberFormat="1" applyFont="1" applyBorder="1" applyAlignment="1" applyProtection="1">
      <alignment/>
      <protection/>
    </xf>
    <xf numFmtId="1" fontId="2" fillId="0" borderId="0" xfId="61" applyFont="1" applyProtection="1">
      <alignment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9" fontId="10" fillId="0" borderId="0" xfId="61" applyNumberFormat="1" applyFont="1" applyBorder="1" applyAlignment="1" applyProtection="1">
      <alignment horizontal="left" vertical="center"/>
      <protection/>
    </xf>
    <xf numFmtId="0" fontId="10" fillId="0" borderId="0" xfId="61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" fontId="4" fillId="0" borderId="0" xfId="61" applyFont="1" applyAlignment="1" applyProtection="1">
      <alignment/>
      <protection/>
    </xf>
    <xf numFmtId="1" fontId="2" fillId="0" borderId="0" xfId="61" applyFont="1" applyAlignment="1" applyProtection="1">
      <alignment/>
      <protection/>
    </xf>
    <xf numFmtId="1" fontId="11" fillId="0" borderId="0" xfId="61" applyFont="1" applyProtection="1">
      <alignment/>
      <protection/>
    </xf>
    <xf numFmtId="1" fontId="11" fillId="0" borderId="0" xfId="61" applyFont="1" applyAlignment="1" applyProtection="1">
      <alignment horizontal="center"/>
      <protection/>
    </xf>
    <xf numFmtId="49" fontId="11" fillId="0" borderId="0" xfId="61" applyNumberFormat="1" applyFont="1" applyAlignment="1" applyProtection="1">
      <alignment horizontal="center"/>
      <protection/>
    </xf>
    <xf numFmtId="49" fontId="11" fillId="0" borderId="0" xfId="61" applyNumberFormat="1" applyFont="1" applyProtection="1">
      <alignment/>
      <protection/>
    </xf>
    <xf numFmtId="49" fontId="11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9" fillId="0" borderId="0" xfId="61" applyNumberFormat="1" applyFont="1" applyBorder="1" applyAlignment="1" applyProtection="1">
      <alignment horizontal="left" vertical="center"/>
      <protection/>
    </xf>
    <xf numFmtId="0" fontId="19" fillId="0" borderId="0" xfId="61" applyNumberFormat="1" applyFont="1" applyBorder="1" applyAlignment="1" applyProtection="1">
      <alignment horizontal="left" vertical="center"/>
      <protection/>
    </xf>
    <xf numFmtId="49" fontId="2" fillId="0" borderId="0" xfId="61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9" fillId="0" borderId="13" xfId="61" applyNumberFormat="1" applyFont="1" applyBorder="1" applyAlignment="1" applyProtection="1">
      <alignment horizontal="center" vertical="center"/>
      <protection/>
    </xf>
    <xf numFmtId="0" fontId="4" fillId="0" borderId="13" xfId="61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184" fontId="9" fillId="0" borderId="14" xfId="61" applyNumberFormat="1" applyFont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184" fontId="25" fillId="0" borderId="13" xfId="61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/>
    </xf>
    <xf numFmtId="0" fontId="20" fillId="7" borderId="20" xfId="0" applyFont="1" applyFill="1" applyBorder="1" applyAlignment="1" applyProtection="1">
      <alignment horizontal="center" vertical="center"/>
      <protection/>
    </xf>
    <xf numFmtId="0" fontId="20" fillId="7" borderId="21" xfId="0" applyFont="1" applyFill="1" applyBorder="1" applyAlignment="1" applyProtection="1">
      <alignment horizontal="center" vertical="center"/>
      <protection/>
    </xf>
    <xf numFmtId="0" fontId="0" fillId="6" borderId="22" xfId="0" applyFont="1" applyFill="1" applyBorder="1" applyAlignment="1" applyProtection="1">
      <alignment horizontal="center" vertical="center"/>
      <protection/>
    </xf>
    <xf numFmtId="0" fontId="21" fillId="6" borderId="23" xfId="0" applyFont="1" applyFill="1" applyBorder="1" applyAlignment="1" applyProtection="1">
      <alignment horizontal="center" vertical="center" shrinkToFit="1"/>
      <protection/>
    </xf>
    <xf numFmtId="0" fontId="0" fillId="6" borderId="24" xfId="0" applyFont="1" applyFill="1" applyBorder="1" applyAlignment="1" applyProtection="1">
      <alignment horizontal="center" vertical="center"/>
      <protection/>
    </xf>
    <xf numFmtId="0" fontId="21" fillId="6" borderId="25" xfId="0" applyFont="1" applyFill="1" applyBorder="1" applyAlignment="1" applyProtection="1">
      <alignment horizontal="center" vertical="center" shrinkToFit="1"/>
      <protection/>
    </xf>
    <xf numFmtId="0" fontId="0" fillId="12" borderId="20" xfId="0" applyFill="1" applyBorder="1" applyAlignment="1" applyProtection="1">
      <alignment vertical="center"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20" fillId="33" borderId="21" xfId="0" applyFont="1" applyFill="1" applyBorder="1" applyAlignment="1" applyProtection="1">
      <alignment horizontal="center" vertical="center" shrinkToFit="1"/>
      <protection/>
    </xf>
    <xf numFmtId="0" fontId="74" fillId="11" borderId="20" xfId="0" applyFont="1" applyFill="1" applyBorder="1" applyAlignment="1" applyProtection="1">
      <alignment horizontal="center" vertical="center"/>
      <protection/>
    </xf>
    <xf numFmtId="184" fontId="75" fillId="11" borderId="25" xfId="61" applyNumberFormat="1" applyFont="1" applyFill="1" applyBorder="1" applyAlignment="1" applyProtection="1">
      <alignment horizontal="center" vertical="center"/>
      <protection/>
    </xf>
    <xf numFmtId="1" fontId="2" fillId="0" borderId="27" xfId="61" applyFont="1" applyBorder="1" applyAlignment="1" applyProtection="1">
      <alignment horizontal="center" vertical="center"/>
      <protection/>
    </xf>
    <xf numFmtId="1" fontId="2" fillId="0" borderId="0" xfId="61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49" fontId="11" fillId="0" borderId="27" xfId="61" applyNumberFormat="1" applyFont="1" applyFill="1" applyBorder="1" applyAlignment="1" applyProtection="1">
      <alignment shrinkToFit="1"/>
      <protection/>
    </xf>
    <xf numFmtId="0" fontId="34" fillId="0" borderId="28" xfId="0" applyFont="1" applyBorder="1" applyAlignment="1" applyProtection="1">
      <alignment horizontal="left" vertical="center"/>
      <protection locked="0"/>
    </xf>
    <xf numFmtId="49" fontId="11" fillId="0" borderId="28" xfId="61" applyNumberFormat="1" applyFont="1" applyBorder="1" applyAlignment="1" applyProtection="1">
      <alignment horizontal="center"/>
      <protection locked="0"/>
    </xf>
    <xf numFmtId="49" fontId="11" fillId="0" borderId="28" xfId="61" applyNumberFormat="1" applyFont="1" applyBorder="1" applyAlignment="1" applyProtection="1">
      <alignment horizontal="left"/>
      <protection locked="0"/>
    </xf>
    <xf numFmtId="49" fontId="11" fillId="0" borderId="29" xfId="61" applyNumberFormat="1" applyFont="1" applyBorder="1" applyAlignment="1" applyProtection="1">
      <alignment horizontal="center" shrinkToFit="1"/>
      <protection locked="0"/>
    </xf>
    <xf numFmtId="49" fontId="11" fillId="0" borderId="30" xfId="61" applyNumberFormat="1" applyFont="1" applyBorder="1" applyAlignment="1" applyProtection="1">
      <alignment horizontal="center"/>
      <protection locked="0"/>
    </xf>
    <xf numFmtId="49" fontId="11" fillId="35" borderId="31" xfId="61" applyNumberFormat="1" applyFont="1" applyFill="1" applyBorder="1" applyAlignment="1" applyProtection="1">
      <alignment horizontal="center" shrinkToFit="1"/>
      <protection locked="0"/>
    </xf>
    <xf numFmtId="49" fontId="11" fillId="36" borderId="28" xfId="61" applyNumberFormat="1" applyFont="1" applyFill="1" applyBorder="1" applyAlignment="1" applyProtection="1">
      <alignment/>
      <protection locked="0"/>
    </xf>
    <xf numFmtId="49" fontId="11" fillId="36" borderId="30" xfId="61" applyNumberFormat="1" applyFont="1" applyFill="1" applyBorder="1" applyAlignment="1" applyProtection="1">
      <alignment horizont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49" fontId="11" fillId="0" borderId="32" xfId="61" applyNumberFormat="1" applyFont="1" applyBorder="1" applyAlignment="1" applyProtection="1">
      <alignment horizontal="center"/>
      <protection locked="0"/>
    </xf>
    <xf numFmtId="49" fontId="11" fillId="0" borderId="32" xfId="61" applyNumberFormat="1" applyFont="1" applyBorder="1" applyAlignment="1" applyProtection="1">
      <alignment horizontal="left"/>
      <protection locked="0"/>
    </xf>
    <xf numFmtId="49" fontId="11" fillId="0" borderId="33" xfId="61" applyNumberFormat="1" applyFont="1" applyBorder="1" applyAlignment="1" applyProtection="1">
      <alignment horizontal="center" shrinkToFit="1"/>
      <protection locked="0"/>
    </xf>
    <xf numFmtId="49" fontId="11" fillId="0" borderId="34" xfId="61" applyNumberFormat="1" applyFont="1" applyBorder="1" applyAlignment="1" applyProtection="1">
      <alignment horizontal="center"/>
      <protection locked="0"/>
    </xf>
    <xf numFmtId="49" fontId="11" fillId="0" borderId="32" xfId="61" applyNumberFormat="1" applyFont="1" applyBorder="1" applyAlignment="1" applyProtection="1">
      <alignment/>
      <protection locked="0"/>
    </xf>
    <xf numFmtId="49" fontId="11" fillId="35" borderId="33" xfId="61" applyNumberFormat="1" applyFont="1" applyFill="1" applyBorder="1" applyAlignment="1" applyProtection="1">
      <alignment horizontal="center" shrinkToFit="1"/>
      <protection locked="0"/>
    </xf>
    <xf numFmtId="49" fontId="11" fillId="36" borderId="32" xfId="61" applyNumberFormat="1" applyFont="1" applyFill="1" applyBorder="1" applyAlignment="1" applyProtection="1">
      <alignment/>
      <protection locked="0"/>
    </xf>
    <xf numFmtId="49" fontId="11" fillId="36" borderId="34" xfId="61" applyNumberFormat="1" applyFont="1" applyFill="1" applyBorder="1" applyAlignment="1" applyProtection="1">
      <alignment horizont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49" fontId="11" fillId="0" borderId="35" xfId="61" applyNumberFormat="1" applyFont="1" applyBorder="1" applyAlignment="1" applyProtection="1">
      <alignment horizontal="center"/>
      <protection locked="0"/>
    </xf>
    <xf numFmtId="49" fontId="11" fillId="0" borderId="35" xfId="61" applyNumberFormat="1" applyFont="1" applyBorder="1" applyAlignment="1" applyProtection="1">
      <alignment horizontal="left"/>
      <protection locked="0"/>
    </xf>
    <xf numFmtId="49" fontId="11" fillId="0" borderId="36" xfId="61" applyNumberFormat="1" applyFont="1" applyBorder="1" applyAlignment="1" applyProtection="1">
      <alignment horizontal="center" shrinkToFit="1"/>
      <protection locked="0"/>
    </xf>
    <xf numFmtId="49" fontId="11" fillId="0" borderId="37" xfId="61" applyNumberFormat="1" applyFont="1" applyBorder="1" applyAlignment="1" applyProtection="1">
      <alignment horizontal="center"/>
      <protection locked="0"/>
    </xf>
    <xf numFmtId="49" fontId="11" fillId="0" borderId="35" xfId="61" applyNumberFormat="1" applyFont="1" applyBorder="1" applyAlignment="1" applyProtection="1">
      <alignment/>
      <protection locked="0"/>
    </xf>
    <xf numFmtId="49" fontId="11" fillId="35" borderId="36" xfId="61" applyNumberFormat="1" applyFont="1" applyFill="1" applyBorder="1" applyAlignment="1" applyProtection="1">
      <alignment horizontal="center" shrinkToFit="1"/>
      <protection locked="0"/>
    </xf>
    <xf numFmtId="49" fontId="11" fillId="36" borderId="35" xfId="61" applyNumberFormat="1" applyFont="1" applyFill="1" applyBorder="1" applyAlignment="1" applyProtection="1">
      <alignment/>
      <protection locked="0"/>
    </xf>
    <xf numFmtId="49" fontId="11" fillId="36" borderId="37" xfId="61" applyNumberFormat="1" applyFont="1" applyFill="1" applyBorder="1" applyAlignment="1" applyProtection="1">
      <alignment horizontal="center"/>
      <protection locked="0"/>
    </xf>
    <xf numFmtId="49" fontId="11" fillId="35" borderId="38" xfId="61" applyNumberFormat="1" applyFont="1" applyFill="1" applyBorder="1" applyAlignment="1" applyProtection="1">
      <alignment horizontal="center" shrinkToFit="1"/>
      <protection locked="0"/>
    </xf>
    <xf numFmtId="49" fontId="11" fillId="0" borderId="38" xfId="61" applyNumberFormat="1" applyFont="1" applyBorder="1" applyAlignment="1" applyProtection="1">
      <alignment horizontal="center" shrinkToFit="1"/>
      <protection locked="0"/>
    </xf>
    <xf numFmtId="49" fontId="11" fillId="0" borderId="39" xfId="61" applyNumberFormat="1" applyFont="1" applyBorder="1" applyAlignment="1" applyProtection="1">
      <alignment horizontal="center" shrinkToFit="1"/>
      <protection locked="0"/>
    </xf>
    <xf numFmtId="49" fontId="11" fillId="35" borderId="39" xfId="61" applyNumberFormat="1" applyFont="1" applyFill="1" applyBorder="1" applyAlignment="1" applyProtection="1">
      <alignment horizontal="center" shrinkToFit="1"/>
      <protection locked="0"/>
    </xf>
    <xf numFmtId="0" fontId="11" fillId="0" borderId="2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61" applyNumberFormat="1" applyFont="1" applyBorder="1" applyAlignment="1" applyProtection="1">
      <alignment horizontal="center" vertical="center"/>
      <protection/>
    </xf>
    <xf numFmtId="1" fontId="2" fillId="0" borderId="0" xfId="61" applyFont="1" applyBorder="1" applyAlignment="1" applyProtection="1">
      <alignment/>
      <protection/>
    </xf>
    <xf numFmtId="1" fontId="4" fillId="37" borderId="22" xfId="61" applyNumberFormat="1" applyFont="1" applyFill="1" applyBorder="1" applyAlignment="1" applyProtection="1">
      <alignment horizontal="centerContinuous" vertical="center"/>
      <protection/>
    </xf>
    <xf numFmtId="1" fontId="2" fillId="37" borderId="25" xfId="61" applyFont="1" applyFill="1" applyBorder="1" applyAlignment="1" applyProtection="1">
      <alignment horizontal="centerContinuous" vertical="center"/>
      <protection/>
    </xf>
    <xf numFmtId="1" fontId="4" fillId="37" borderId="25" xfId="61" applyNumberFormat="1" applyFont="1" applyFill="1" applyBorder="1" applyAlignment="1" applyProtection="1">
      <alignment horizontal="centerContinuous" vertical="center"/>
      <protection/>
    </xf>
    <xf numFmtId="1" fontId="6" fillId="11" borderId="40" xfId="61" applyNumberFormat="1" applyFont="1" applyFill="1" applyBorder="1" applyAlignment="1" applyProtection="1">
      <alignment horizontal="centerContinuous" vertical="center"/>
      <protection/>
    </xf>
    <xf numFmtId="1" fontId="6" fillId="11" borderId="25" xfId="61" applyNumberFormat="1" applyFont="1" applyFill="1" applyBorder="1" applyAlignment="1" applyProtection="1">
      <alignment horizontal="centerContinuous" vertical="center"/>
      <protection/>
    </xf>
    <xf numFmtId="1" fontId="2" fillId="11" borderId="41" xfId="61" applyFont="1" applyFill="1" applyBorder="1" applyAlignment="1" applyProtection="1">
      <alignment horizontal="centerContinuous" vertical="center"/>
      <protection/>
    </xf>
    <xf numFmtId="1" fontId="2" fillId="11" borderId="25" xfId="61" applyFont="1" applyFill="1" applyBorder="1" applyAlignment="1" applyProtection="1">
      <alignment horizontal="centerContinuous" vertical="center"/>
      <protection/>
    </xf>
    <xf numFmtId="1" fontId="16" fillId="11" borderId="40" xfId="61" applyNumberFormat="1" applyFont="1" applyFill="1" applyBorder="1" applyAlignment="1" applyProtection="1">
      <alignment horizontal="centerContinuous" vertical="center"/>
      <protection/>
    </xf>
    <xf numFmtId="1" fontId="4" fillId="11" borderId="22" xfId="61" applyNumberFormat="1" applyFont="1" applyFill="1" applyBorder="1" applyAlignment="1" applyProtection="1">
      <alignment horizontal="centerContinuous" vertical="center"/>
      <protection/>
    </xf>
    <xf numFmtId="0" fontId="9" fillId="0" borderId="42" xfId="61" applyNumberFormat="1" applyFont="1" applyBorder="1" applyAlignment="1" applyProtection="1">
      <alignment horizontal="center" vertical="center"/>
      <protection/>
    </xf>
    <xf numFmtId="184" fontId="9" fillId="0" borderId="42" xfId="0" applyNumberFormat="1" applyFont="1" applyBorder="1" applyAlignment="1" applyProtection="1">
      <alignment horizontal="center" vertical="center"/>
      <protection/>
    </xf>
    <xf numFmtId="0" fontId="34" fillId="38" borderId="33" xfId="0" applyFont="1" applyFill="1" applyBorder="1" applyAlignment="1" applyProtection="1">
      <alignment horizontal="right" vertical="center"/>
      <protection locked="0"/>
    </xf>
    <xf numFmtId="0" fontId="34" fillId="38" borderId="38" xfId="0" applyFont="1" applyFill="1" applyBorder="1" applyAlignment="1" applyProtection="1">
      <alignment horizontal="right" vertical="center"/>
      <protection locked="0"/>
    </xf>
    <xf numFmtId="0" fontId="34" fillId="38" borderId="29" xfId="0" applyFont="1" applyFill="1" applyBorder="1" applyAlignment="1" applyProtection="1">
      <alignment horizontal="right" vertical="center"/>
      <protection locked="0"/>
    </xf>
    <xf numFmtId="1" fontId="35" fillId="38" borderId="39" xfId="61" applyNumberFormat="1" applyFont="1" applyFill="1" applyBorder="1" applyAlignment="1" applyProtection="1">
      <alignment/>
      <protection/>
    </xf>
    <xf numFmtId="1" fontId="35" fillId="38" borderId="36" xfId="61" applyNumberFormat="1" applyFont="1" applyFill="1" applyBorder="1" applyProtection="1">
      <alignment/>
      <protection/>
    </xf>
    <xf numFmtId="1" fontId="32" fillId="38" borderId="36" xfId="61" applyNumberFormat="1" applyFont="1" applyFill="1" applyBorder="1" applyProtection="1">
      <alignment/>
      <protection/>
    </xf>
    <xf numFmtId="1" fontId="32" fillId="38" borderId="31" xfId="61" applyNumberFormat="1" applyFont="1" applyFill="1" applyBorder="1" applyProtection="1">
      <alignment/>
      <protection/>
    </xf>
    <xf numFmtId="49" fontId="11" fillId="38" borderId="32" xfId="61" applyNumberFormat="1" applyFont="1" applyFill="1" applyBorder="1" applyAlignment="1" applyProtection="1">
      <alignment horizontal="center"/>
      <protection/>
    </xf>
    <xf numFmtId="49" fontId="11" fillId="38" borderId="35" xfId="61" applyNumberFormat="1" applyFont="1" applyFill="1" applyBorder="1" applyAlignment="1" applyProtection="1">
      <alignment horizontal="center"/>
      <protection/>
    </xf>
    <xf numFmtId="49" fontId="11" fillId="38" borderId="28" xfId="61" applyNumberFormat="1" applyFont="1" applyFill="1" applyBorder="1" applyAlignment="1" applyProtection="1">
      <alignment horizontal="center"/>
      <protection/>
    </xf>
    <xf numFmtId="1" fontId="4" fillId="39" borderId="26" xfId="61" applyNumberFormat="1" applyFont="1" applyFill="1" applyBorder="1" applyAlignment="1" applyProtection="1">
      <alignment horizontal="center" vertical="center"/>
      <protection/>
    </xf>
    <xf numFmtId="1" fontId="4" fillId="39" borderId="10" xfId="61" applyNumberFormat="1" applyFont="1" applyFill="1" applyBorder="1" applyAlignment="1" applyProtection="1">
      <alignment horizontal="center" vertical="center" shrinkToFit="1"/>
      <protection/>
    </xf>
    <xf numFmtId="1" fontId="4" fillId="39" borderId="43" xfId="61" applyNumberFormat="1" applyFont="1" applyFill="1" applyBorder="1" applyAlignment="1" applyProtection="1">
      <alignment horizontal="center" vertical="center" shrinkToFit="1"/>
      <protection/>
    </xf>
    <xf numFmtId="1" fontId="4" fillId="39" borderId="44" xfId="61" applyNumberFormat="1" applyFont="1" applyFill="1" applyBorder="1" applyAlignment="1" applyProtection="1">
      <alignment horizontal="center" vertical="center" shrinkToFit="1"/>
      <protection/>
    </xf>
    <xf numFmtId="1" fontId="4" fillId="39" borderId="45" xfId="61" applyNumberFormat="1" applyFont="1" applyFill="1" applyBorder="1" applyAlignment="1" applyProtection="1">
      <alignment horizontal="center" vertical="center" shrinkToFit="1"/>
      <protection/>
    </xf>
    <xf numFmtId="49" fontId="4" fillId="39" borderId="46" xfId="61" applyNumberFormat="1" applyFont="1" applyFill="1" applyBorder="1" applyAlignment="1" applyProtection="1">
      <alignment horizontal="center" vertical="center" shrinkToFit="1"/>
      <protection/>
    </xf>
    <xf numFmtId="49" fontId="4" fillId="39" borderId="45" xfId="61" applyNumberFormat="1" applyFont="1" applyFill="1" applyBorder="1" applyAlignment="1" applyProtection="1">
      <alignment horizontal="center" vertical="center" shrinkToFit="1"/>
      <protection/>
    </xf>
    <xf numFmtId="49" fontId="8" fillId="39" borderId="43" xfId="61" applyNumberFormat="1" applyFont="1" applyFill="1" applyBorder="1" applyAlignment="1" applyProtection="1">
      <alignment horizontal="center" vertical="center" shrinkToFit="1"/>
      <protection/>
    </xf>
    <xf numFmtId="49" fontId="4" fillId="39" borderId="47" xfId="61" applyNumberFormat="1" applyFont="1" applyFill="1" applyBorder="1" applyAlignment="1" applyProtection="1">
      <alignment horizontal="center" vertical="center" shrinkToFit="1"/>
      <protection/>
    </xf>
    <xf numFmtId="49" fontId="4" fillId="39" borderId="48" xfId="61" applyNumberFormat="1" applyFont="1" applyFill="1" applyBorder="1" applyAlignment="1" applyProtection="1">
      <alignment horizontal="center" vertical="center" shrinkToFit="1"/>
      <protection/>
    </xf>
    <xf numFmtId="49" fontId="4" fillId="39" borderId="26" xfId="61" applyNumberFormat="1" applyFont="1" applyFill="1" applyBorder="1" applyAlignment="1" applyProtection="1">
      <alignment horizontal="center" vertical="center" shrinkToFit="1"/>
      <protection/>
    </xf>
    <xf numFmtId="1" fontId="35" fillId="40" borderId="39" xfId="61" applyNumberFormat="1" applyFont="1" applyFill="1" applyBorder="1" applyProtection="1">
      <alignment/>
      <protection/>
    </xf>
    <xf numFmtId="0" fontId="34" fillId="40" borderId="33" xfId="0" applyFont="1" applyFill="1" applyBorder="1" applyAlignment="1" applyProtection="1">
      <alignment horizontal="right" vertical="center"/>
      <protection locked="0"/>
    </xf>
    <xf numFmtId="1" fontId="35" fillId="40" borderId="36" xfId="61" applyNumberFormat="1" applyFont="1" applyFill="1" applyBorder="1" applyProtection="1">
      <alignment/>
      <protection/>
    </xf>
    <xf numFmtId="0" fontId="34" fillId="40" borderId="38" xfId="0" applyFont="1" applyFill="1" applyBorder="1" applyAlignment="1" applyProtection="1">
      <alignment horizontal="right" vertical="center"/>
      <protection locked="0"/>
    </xf>
    <xf numFmtId="1" fontId="32" fillId="40" borderId="36" xfId="61" applyNumberFormat="1" applyFont="1" applyFill="1" applyBorder="1" applyProtection="1">
      <alignment/>
      <protection/>
    </xf>
    <xf numFmtId="1" fontId="32" fillId="40" borderId="31" xfId="61" applyNumberFormat="1" applyFont="1" applyFill="1" applyBorder="1" applyProtection="1">
      <alignment/>
      <protection/>
    </xf>
    <xf numFmtId="0" fontId="34" fillId="40" borderId="29" xfId="0" applyFont="1" applyFill="1" applyBorder="1" applyAlignment="1" applyProtection="1">
      <alignment horizontal="right" vertical="center"/>
      <protection locked="0"/>
    </xf>
    <xf numFmtId="49" fontId="11" fillId="40" borderId="49" xfId="61" applyNumberFormat="1" applyFont="1" applyFill="1" applyBorder="1" applyAlignment="1" applyProtection="1">
      <alignment horizontal="center"/>
      <protection/>
    </xf>
    <xf numFmtId="49" fontId="11" fillId="40" borderId="35" xfId="61" applyNumberFormat="1" applyFont="1" applyFill="1" applyBorder="1" applyAlignment="1" applyProtection="1">
      <alignment horizontal="center"/>
      <protection/>
    </xf>
    <xf numFmtId="49" fontId="11" fillId="40" borderId="28" xfId="61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49" fontId="11" fillId="16" borderId="39" xfId="61" applyNumberFormat="1" applyFont="1" applyFill="1" applyBorder="1" applyAlignment="1" applyProtection="1">
      <alignment horizontal="center" shrinkToFit="1"/>
      <protection/>
    </xf>
    <xf numFmtId="49" fontId="11" fillId="16" borderId="36" xfId="61" applyNumberFormat="1" applyFont="1" applyFill="1" applyBorder="1" applyAlignment="1" applyProtection="1">
      <alignment horizontal="center" shrinkToFit="1"/>
      <protection/>
    </xf>
    <xf numFmtId="49" fontId="11" fillId="16" borderId="38" xfId="61" applyNumberFormat="1" applyFont="1" applyFill="1" applyBorder="1" applyAlignment="1" applyProtection="1">
      <alignment horizontal="center" shrinkToFit="1"/>
      <protection/>
    </xf>
    <xf numFmtId="49" fontId="11" fillId="16" borderId="31" xfId="61" applyNumberFormat="1" applyFont="1" applyFill="1" applyBorder="1" applyAlignment="1" applyProtection="1">
      <alignment horizontal="center" shrinkToFit="1"/>
      <protection/>
    </xf>
    <xf numFmtId="49" fontId="11" fillId="16" borderId="33" xfId="61" applyNumberFormat="1" applyFont="1" applyFill="1" applyBorder="1" applyAlignment="1" applyProtection="1">
      <alignment horizontal="center" shrinkToFit="1"/>
      <protection/>
    </xf>
    <xf numFmtId="0" fontId="11" fillId="41" borderId="33" xfId="61" applyNumberFormat="1" applyFont="1" applyFill="1" applyBorder="1" applyAlignment="1" applyProtection="1">
      <alignment horizontal="center"/>
      <protection/>
    </xf>
    <xf numFmtId="0" fontId="11" fillId="41" borderId="34" xfId="61" applyNumberFormat="1" applyFont="1" applyFill="1" applyBorder="1" applyAlignment="1" applyProtection="1">
      <alignment/>
      <protection/>
    </xf>
    <xf numFmtId="0" fontId="11" fillId="41" borderId="50" xfId="61" applyNumberFormat="1" applyFont="1" applyFill="1" applyBorder="1" applyAlignment="1" applyProtection="1">
      <alignment shrinkToFit="1"/>
      <protection/>
    </xf>
    <xf numFmtId="0" fontId="11" fillId="41" borderId="38" xfId="61" applyNumberFormat="1" applyFont="1" applyFill="1" applyBorder="1" applyAlignment="1" applyProtection="1">
      <alignment horizontal="center"/>
      <protection/>
    </xf>
    <xf numFmtId="0" fontId="11" fillId="41" borderId="37" xfId="61" applyNumberFormat="1" applyFont="1" applyFill="1" applyBorder="1" applyAlignment="1" applyProtection="1">
      <alignment/>
      <protection/>
    </xf>
    <xf numFmtId="0" fontId="11" fillId="41" borderId="51" xfId="61" applyNumberFormat="1" applyFont="1" applyFill="1" applyBorder="1" applyAlignment="1" applyProtection="1">
      <alignment shrinkToFit="1"/>
      <protection/>
    </xf>
    <xf numFmtId="0" fontId="11" fillId="41" borderId="29" xfId="61" applyNumberFormat="1" applyFont="1" applyFill="1" applyBorder="1" applyAlignment="1" applyProtection="1">
      <alignment horizontal="center"/>
      <protection/>
    </xf>
    <xf numFmtId="0" fontId="11" fillId="41" borderId="30" xfId="61" applyNumberFormat="1" applyFont="1" applyFill="1" applyBorder="1" applyAlignment="1" applyProtection="1">
      <alignment/>
      <protection/>
    </xf>
    <xf numFmtId="0" fontId="11" fillId="41" borderId="52" xfId="61" applyNumberFormat="1" applyFont="1" applyFill="1" applyBorder="1" applyAlignment="1" applyProtection="1">
      <alignment shrinkToFit="1"/>
      <protection/>
    </xf>
    <xf numFmtId="49" fontId="11" fillId="0" borderId="53" xfId="61" applyNumberFormat="1" applyFont="1" applyBorder="1" applyAlignment="1" applyProtection="1">
      <alignment/>
      <protection/>
    </xf>
    <xf numFmtId="49" fontId="11" fillId="0" borderId="54" xfId="61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7" borderId="55" xfId="0" applyFont="1" applyFill="1" applyBorder="1" applyAlignment="1" applyProtection="1">
      <alignment horizontal="justify" vertical="center" wrapText="1"/>
      <protection/>
    </xf>
    <xf numFmtId="0" fontId="21" fillId="7" borderId="56" xfId="0" applyFont="1" applyFill="1" applyBorder="1" applyAlignment="1" applyProtection="1">
      <alignment horizontal="justify" vertical="center" wrapText="1"/>
      <protection/>
    </xf>
    <xf numFmtId="0" fontId="21" fillId="7" borderId="57" xfId="0" applyFont="1" applyFill="1" applyBorder="1" applyAlignment="1" applyProtection="1">
      <alignment horizontal="justify" vertical="center" wrapText="1"/>
      <protection/>
    </xf>
    <xf numFmtId="0" fontId="21" fillId="34" borderId="58" xfId="0" applyNumberFormat="1" applyFont="1" applyFill="1" applyBorder="1" applyAlignment="1" applyProtection="1">
      <alignment horizontal="center" vertical="center"/>
      <protection locked="0"/>
    </xf>
    <xf numFmtId="0" fontId="21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0" fillId="0" borderId="6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31" fillId="19" borderId="61" xfId="0" applyFont="1" applyFill="1" applyBorder="1" applyAlignment="1" applyProtection="1">
      <alignment horizontal="center" vertical="center"/>
      <protection/>
    </xf>
    <xf numFmtId="0" fontId="31" fillId="19" borderId="62" xfId="0" applyFont="1" applyFill="1" applyBorder="1" applyAlignment="1" applyProtection="1">
      <alignment horizontal="center" vertical="center"/>
      <protection/>
    </xf>
    <xf numFmtId="0" fontId="31" fillId="19" borderId="63" xfId="0" applyFont="1" applyFill="1" applyBorder="1" applyAlignment="1" applyProtection="1">
      <alignment horizontal="center" vertical="center"/>
      <protection/>
    </xf>
    <xf numFmtId="0" fontId="31" fillId="19" borderId="64" xfId="0" applyFont="1" applyFill="1" applyBorder="1" applyAlignment="1" applyProtection="1">
      <alignment horizontal="center" vertical="center"/>
      <protection/>
    </xf>
    <xf numFmtId="0" fontId="31" fillId="19" borderId="0" xfId="0" applyFont="1" applyFill="1" applyBorder="1" applyAlignment="1" applyProtection="1">
      <alignment horizontal="center" vertical="center"/>
      <protection/>
    </xf>
    <xf numFmtId="0" fontId="31" fillId="19" borderId="65" xfId="0" applyFont="1" applyFill="1" applyBorder="1" applyAlignment="1" applyProtection="1">
      <alignment horizontal="center" vertical="center"/>
      <protection/>
    </xf>
    <xf numFmtId="0" fontId="31" fillId="19" borderId="64" xfId="0" applyFont="1" applyFill="1" applyBorder="1" applyAlignment="1" applyProtection="1">
      <alignment horizontal="center" vertical="center" wrapText="1"/>
      <protection/>
    </xf>
    <xf numFmtId="0" fontId="31" fillId="19" borderId="66" xfId="0" applyFont="1" applyFill="1" applyBorder="1" applyAlignment="1" applyProtection="1">
      <alignment horizontal="center" vertical="center"/>
      <protection/>
    </xf>
    <xf numFmtId="0" fontId="31" fillId="19" borderId="67" xfId="0" applyFont="1" applyFill="1" applyBorder="1" applyAlignment="1" applyProtection="1">
      <alignment horizontal="center" vertical="center"/>
      <protection/>
    </xf>
    <xf numFmtId="0" fontId="31" fillId="19" borderId="68" xfId="0" applyFont="1" applyFill="1" applyBorder="1" applyAlignment="1" applyProtection="1">
      <alignment horizontal="center" vertical="center"/>
      <protection/>
    </xf>
    <xf numFmtId="0" fontId="76" fillId="11" borderId="22" xfId="0" applyFont="1" applyFill="1" applyBorder="1" applyAlignment="1" applyProtection="1">
      <alignment horizontal="left" vertical="center"/>
      <protection locked="0"/>
    </xf>
    <xf numFmtId="0" fontId="76" fillId="11" borderId="40" xfId="0" applyFont="1" applyFill="1" applyBorder="1" applyAlignment="1" applyProtection="1">
      <alignment horizontal="left" vertical="center"/>
      <protection locked="0"/>
    </xf>
    <xf numFmtId="0" fontId="76" fillId="11" borderId="25" xfId="0" applyFont="1" applyFill="1" applyBorder="1" applyAlignment="1" applyProtection="1">
      <alignment horizontal="left" vertical="center"/>
      <protection locked="0"/>
    </xf>
    <xf numFmtId="0" fontId="20" fillId="0" borderId="59" xfId="0" applyFont="1" applyBorder="1" applyAlignment="1" applyProtection="1">
      <alignment horizontal="center" shrinkToFit="1"/>
      <protection/>
    </xf>
    <xf numFmtId="0" fontId="20" fillId="0" borderId="0" xfId="0" applyFont="1" applyBorder="1" applyAlignment="1" applyProtection="1">
      <alignment horizontal="center" shrinkToFit="1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0" fillId="34" borderId="58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24" fillId="39" borderId="22" xfId="0" applyNumberFormat="1" applyFont="1" applyFill="1" applyBorder="1" applyAlignment="1" applyProtection="1" quotePrefix="1">
      <alignment horizontal="center" vertical="center"/>
      <protection locked="0"/>
    </xf>
    <xf numFmtId="0" fontId="24" fillId="39" borderId="25" xfId="0" applyNumberFormat="1" applyFont="1" applyFill="1" applyBorder="1" applyAlignment="1" applyProtection="1">
      <alignment horizontal="center" vertical="center"/>
      <protection locked="0"/>
    </xf>
    <xf numFmtId="0" fontId="21" fillId="1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justify" vertical="center" wrapText="1"/>
      <protection/>
    </xf>
    <xf numFmtId="0" fontId="21" fillId="6" borderId="22" xfId="0" applyFont="1" applyFill="1" applyBorder="1" applyAlignment="1" applyProtection="1">
      <alignment horizontal="center" vertical="center" shrinkToFit="1"/>
      <protection/>
    </xf>
    <xf numFmtId="0" fontId="21" fillId="6" borderId="40" xfId="0" applyFont="1" applyFill="1" applyBorder="1" applyAlignment="1" applyProtection="1">
      <alignment horizontal="center" vertical="center" shrinkToFit="1"/>
      <protection/>
    </xf>
    <xf numFmtId="0" fontId="21" fillId="6" borderId="25" xfId="0" applyFont="1" applyFill="1" applyBorder="1" applyAlignment="1" applyProtection="1">
      <alignment horizontal="center" vertical="center" shrinkToFit="1"/>
      <protection/>
    </xf>
    <xf numFmtId="0" fontId="21" fillId="16" borderId="22" xfId="0" applyFont="1" applyFill="1" applyBorder="1" applyAlignment="1" applyProtection="1">
      <alignment horizontal="left" vertical="center"/>
      <protection locked="0"/>
    </xf>
    <xf numFmtId="0" fontId="21" fillId="16" borderId="40" xfId="0" applyFont="1" applyFill="1" applyBorder="1" applyAlignment="1" applyProtection="1">
      <alignment horizontal="left" vertical="center"/>
      <protection locked="0"/>
    </xf>
    <xf numFmtId="0" fontId="21" fillId="16" borderId="25" xfId="0" applyFont="1" applyFill="1" applyBorder="1" applyAlignment="1" applyProtection="1">
      <alignment horizontal="left" vertical="center"/>
      <protection locked="0"/>
    </xf>
    <xf numFmtId="0" fontId="20" fillId="12" borderId="20" xfId="0" applyFont="1" applyFill="1" applyBorder="1" applyAlignment="1" applyProtection="1">
      <alignment horizontal="center" vertical="center"/>
      <protection/>
    </xf>
    <xf numFmtId="0" fontId="20" fillId="12" borderId="22" xfId="0" applyFont="1" applyFill="1" applyBorder="1" applyAlignment="1" applyProtection="1">
      <alignment horizontal="center" vertical="center"/>
      <protection/>
    </xf>
    <xf numFmtId="0" fontId="21" fillId="33" borderId="58" xfId="0" applyNumberFormat="1" applyFont="1" applyFill="1" applyBorder="1" applyAlignment="1" applyProtection="1">
      <alignment horizontal="center" vertical="center"/>
      <protection locked="0"/>
    </xf>
    <xf numFmtId="0" fontId="21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6" fillId="0" borderId="0" xfId="61" applyNumberFormat="1" applyFont="1" applyBorder="1" applyAlignment="1" applyProtection="1">
      <alignment horizontal="left" vertical="center"/>
      <protection/>
    </xf>
    <xf numFmtId="49" fontId="4" fillId="39" borderId="22" xfId="61" applyNumberFormat="1" applyFont="1" applyFill="1" applyBorder="1" applyAlignment="1" applyProtection="1">
      <alignment horizontal="center" vertical="center" shrinkToFit="1"/>
      <protection/>
    </xf>
    <xf numFmtId="49" fontId="4" fillId="39" borderId="40" xfId="61" applyNumberFormat="1" applyFont="1" applyFill="1" applyBorder="1" applyAlignment="1" applyProtection="1">
      <alignment horizontal="center" vertical="center" shrinkToFit="1"/>
      <protection/>
    </xf>
    <xf numFmtId="49" fontId="4" fillId="39" borderId="25" xfId="61" applyNumberFormat="1" applyFont="1" applyFill="1" applyBorder="1" applyAlignment="1" applyProtection="1">
      <alignment horizontal="center" vertical="center" shrinkToFit="1"/>
      <protection/>
    </xf>
    <xf numFmtId="1" fontId="4" fillId="39" borderId="20" xfId="61" applyNumberFormat="1" applyFont="1" applyFill="1" applyBorder="1" applyAlignment="1" applyProtection="1">
      <alignment horizontal="center" vertical="center"/>
      <protection/>
    </xf>
    <xf numFmtId="1" fontId="4" fillId="39" borderId="22" xfId="61" applyNumberFormat="1" applyFont="1" applyFill="1" applyBorder="1" applyAlignment="1" applyProtection="1">
      <alignment horizontal="center" vertical="center"/>
      <protection/>
    </xf>
    <xf numFmtId="49" fontId="8" fillId="0" borderId="27" xfId="61" applyNumberFormat="1" applyFont="1" applyFill="1" applyBorder="1" applyAlignment="1" applyProtection="1">
      <alignment horizontal="center" vertical="center" wrapText="1"/>
      <protection/>
    </xf>
    <xf numFmtId="1" fontId="4" fillId="39" borderId="58" xfId="61" applyNumberFormat="1" applyFont="1" applyFill="1" applyBorder="1" applyAlignment="1" applyProtection="1">
      <alignment/>
      <protection/>
    </xf>
    <xf numFmtId="0" fontId="0" fillId="39" borderId="45" xfId="0" applyFill="1" applyBorder="1" applyAlignment="1" applyProtection="1">
      <alignment/>
      <protection/>
    </xf>
    <xf numFmtId="184" fontId="10" fillId="0" borderId="0" xfId="61" applyNumberFormat="1" applyFont="1" applyBorder="1" applyAlignment="1" applyProtection="1">
      <alignment horizontal="center" vertical="center"/>
      <protection/>
    </xf>
    <xf numFmtId="1" fontId="4" fillId="39" borderId="20" xfId="61" applyNumberFormat="1" applyFont="1" applyFill="1" applyBorder="1" applyAlignment="1" applyProtection="1">
      <alignment horizontal="center" vertical="center" shrinkToFit="1"/>
      <protection/>
    </xf>
    <xf numFmtId="0" fontId="0" fillId="39" borderId="20" xfId="0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66675</xdr:rowOff>
    </xdr:from>
    <xdr:to>
      <xdr:col>1</xdr:col>
      <xdr:colOff>0</xdr:colOff>
      <xdr:row>6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8575" y="137160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66675</xdr:rowOff>
    </xdr:from>
    <xdr:to>
      <xdr:col>1</xdr:col>
      <xdr:colOff>0</xdr:colOff>
      <xdr:row>24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28575" y="501015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95250</xdr:rowOff>
    </xdr:from>
    <xdr:to>
      <xdr:col>1</xdr:col>
      <xdr:colOff>0</xdr:colOff>
      <xdr:row>45</xdr:row>
      <xdr:rowOff>85725</xdr:rowOff>
    </xdr:to>
    <xdr:sp>
      <xdr:nvSpPr>
        <xdr:cNvPr id="3" name="AutoShape 16"/>
        <xdr:cNvSpPr>
          <a:spLocks/>
        </xdr:cNvSpPr>
      </xdr:nvSpPr>
      <xdr:spPr>
        <a:xfrm>
          <a:off x="28575" y="8915400"/>
          <a:ext cx="561975" cy="3429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85725</xdr:rowOff>
    </xdr:from>
    <xdr:to>
      <xdr:col>1</xdr:col>
      <xdr:colOff>0</xdr:colOff>
      <xdr:row>49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8575" y="9648825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76200</xdr:rowOff>
    </xdr:from>
    <xdr:to>
      <xdr:col>1</xdr:col>
      <xdr:colOff>0</xdr:colOff>
      <xdr:row>53</xdr:row>
      <xdr:rowOff>104775</xdr:rowOff>
    </xdr:to>
    <xdr:sp>
      <xdr:nvSpPr>
        <xdr:cNvPr id="5" name="AutoShape 18"/>
        <xdr:cNvSpPr>
          <a:spLocks/>
        </xdr:cNvSpPr>
      </xdr:nvSpPr>
      <xdr:spPr>
        <a:xfrm>
          <a:off x="28575" y="10334625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view="pageBreakPreview" zoomScaleSheetLayoutView="100" zoomScalePageLayoutView="0" workbookViewId="0" topLeftCell="A1">
      <selection activeCell="C8" sqref="C8:D8"/>
    </sheetView>
  </sheetViews>
  <sheetFormatPr defaultColWidth="9.00390625" defaultRowHeight="13.5"/>
  <cols>
    <col min="1" max="1" width="7.75390625" style="32" bestFit="1" customWidth="1"/>
    <col min="2" max="2" width="11.375" style="11" customWidth="1"/>
    <col min="3" max="3" width="4.875" style="11" customWidth="1"/>
    <col min="4" max="12" width="9.00390625" style="11" customWidth="1"/>
    <col min="13" max="15" width="0" style="11" hidden="1" customWidth="1"/>
    <col min="16" max="16384" width="9.00390625" style="11" customWidth="1"/>
  </cols>
  <sheetData>
    <row r="1" spans="1:12" s="31" customFormat="1" ht="28.5" customHeight="1">
      <c r="A1" s="197" t="s">
        <v>318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9.5" customHeight="1">
      <c r="A2" s="198" t="s">
        <v>342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0" ht="27.75" customHeight="1">
      <c r="B3" s="205" t="s">
        <v>1</v>
      </c>
      <c r="C3" s="205"/>
      <c r="D3" s="205"/>
      <c r="E3" s="205"/>
      <c r="F3" s="205"/>
      <c r="G3" s="205"/>
      <c r="H3" s="205"/>
      <c r="I3" s="205"/>
      <c r="J3" s="205"/>
    </row>
    <row r="4" spans="2:10" ht="27" customHeight="1">
      <c r="B4" s="205" t="s">
        <v>250</v>
      </c>
      <c r="C4" s="205"/>
      <c r="D4" s="205"/>
      <c r="E4" s="205"/>
      <c r="F4" s="205"/>
      <c r="G4" s="205"/>
      <c r="H4" s="205"/>
      <c r="I4" s="205"/>
      <c r="J4" s="205"/>
    </row>
    <row r="5" ht="13.5"/>
    <row r="6" spans="1:5" ht="13.5">
      <c r="A6" s="32" t="s">
        <v>6</v>
      </c>
      <c r="B6" s="222" t="s">
        <v>251</v>
      </c>
      <c r="C6" s="222"/>
      <c r="D6" s="222"/>
      <c r="E6" s="222"/>
    </row>
    <row r="7" ht="14.25" thickBot="1"/>
    <row r="8" spans="2:4" ht="23.25" customHeight="1" thickBot="1">
      <c r="B8" s="61" t="s">
        <v>252</v>
      </c>
      <c r="C8" s="202"/>
      <c r="D8" s="203"/>
    </row>
    <row r="9" spans="2:9" ht="23.25" customHeight="1" thickBot="1">
      <c r="B9" s="61" t="s">
        <v>99</v>
      </c>
      <c r="C9" s="206">
        <f>IF($C$8="","",VLOOKUP($C$8,データ!$A$2:$D$240,4,FALSE))</f>
      </c>
      <c r="D9" s="207"/>
      <c r="E9" s="208"/>
      <c r="F9" s="63" t="s">
        <v>242</v>
      </c>
      <c r="G9" s="64">
        <f>IF($C$8="","",VLOOKUP($C$8,データ!$A$2:$B$235,2,FALSE))</f>
      </c>
      <c r="H9" s="65" t="s">
        <v>4</v>
      </c>
      <c r="I9" s="66">
        <f>IF($C$8="","",VLOOKUP($C$8,データ!$A$2:$D$235,3,FALSE))</f>
      </c>
    </row>
    <row r="10" spans="2:6" ht="23.25" customHeight="1" thickBot="1">
      <c r="B10" s="61" t="s">
        <v>247</v>
      </c>
      <c r="C10" s="204"/>
      <c r="D10" s="204"/>
      <c r="E10" s="204"/>
      <c r="F10" s="204"/>
    </row>
    <row r="11" spans="2:9" ht="23.25" customHeight="1" thickBot="1">
      <c r="B11" s="61" t="s">
        <v>253</v>
      </c>
      <c r="C11" s="209"/>
      <c r="D11" s="210"/>
      <c r="E11" s="210"/>
      <c r="F11" s="210"/>
      <c r="G11" s="210"/>
      <c r="H11" s="210"/>
      <c r="I11" s="211"/>
    </row>
    <row r="12" spans="2:9" ht="23.25" customHeight="1" thickBot="1">
      <c r="B12" s="62" t="s">
        <v>254</v>
      </c>
      <c r="C12" s="209"/>
      <c r="D12" s="210"/>
      <c r="E12" s="210"/>
      <c r="F12" s="211"/>
      <c r="G12" s="15"/>
      <c r="H12" s="15"/>
      <c r="I12" s="15"/>
    </row>
    <row r="13" spans="7:12" ht="14.25" thickBot="1">
      <c r="G13" s="74"/>
      <c r="H13" s="74"/>
      <c r="I13" s="74"/>
      <c r="J13" s="74"/>
      <c r="K13" s="74"/>
      <c r="L13" s="74"/>
    </row>
    <row r="14" spans="2:12" ht="14.25" thickBot="1">
      <c r="B14" s="67"/>
      <c r="C14" s="212" t="s">
        <v>274</v>
      </c>
      <c r="D14" s="212"/>
      <c r="E14" s="212"/>
      <c r="F14" s="213"/>
      <c r="G14" s="75"/>
      <c r="H14" s="76"/>
      <c r="I14" s="218" t="s">
        <v>274</v>
      </c>
      <c r="J14" s="218"/>
      <c r="K14" s="218"/>
      <c r="L14" s="219"/>
    </row>
    <row r="15" spans="2:15" ht="21.75" customHeight="1">
      <c r="B15" s="68" t="s">
        <v>297</v>
      </c>
      <c r="C15" s="214"/>
      <c r="D15" s="215"/>
      <c r="E15" s="215"/>
      <c r="F15" s="215"/>
      <c r="G15" s="200" t="s">
        <v>299</v>
      </c>
      <c r="H15" s="201"/>
      <c r="I15" s="176"/>
      <c r="J15" s="177"/>
      <c r="K15" s="177"/>
      <c r="L15" s="177"/>
      <c r="M15" s="11" t="s">
        <v>275</v>
      </c>
      <c r="N15" s="11" t="s">
        <v>276</v>
      </c>
      <c r="O15" s="11" t="str">
        <f>M15&amp;G9&amp;N15</f>
        <v>仙台市立中</v>
      </c>
    </row>
    <row r="16" spans="2:12" ht="21.75" customHeight="1" thickBot="1">
      <c r="B16" s="69" t="s">
        <v>298</v>
      </c>
      <c r="C16" s="216"/>
      <c r="D16" s="217"/>
      <c r="E16" s="217"/>
      <c r="F16" s="217"/>
      <c r="G16" s="220" t="s">
        <v>298</v>
      </c>
      <c r="H16" s="221"/>
      <c r="I16" s="178"/>
      <c r="J16" s="179"/>
      <c r="K16" s="179"/>
      <c r="L16" s="179"/>
    </row>
    <row r="17" spans="2:12" ht="6" customHeight="1">
      <c r="B17" s="195"/>
      <c r="C17" s="195"/>
      <c r="D17" s="195"/>
      <c r="E17" s="195"/>
      <c r="F17" s="195"/>
      <c r="G17" s="196"/>
      <c r="H17" s="196"/>
      <c r="I17" s="196"/>
      <c r="J17" s="196"/>
      <c r="K17" s="196"/>
      <c r="L17" s="196"/>
    </row>
    <row r="18" spans="2:12" ht="6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2:12" ht="6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 ht="6" customHeight="1" thickBo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6" ht="19.5" customHeight="1" thickBot="1">
      <c r="B21" s="70" t="s">
        <v>255</v>
      </c>
      <c r="C21" s="192"/>
      <c r="D21" s="193"/>
      <c r="E21" s="193"/>
      <c r="F21" s="194"/>
    </row>
    <row r="22" ht="13.5"/>
    <row r="23" ht="13.5"/>
    <row r="24" spans="1:2" ht="14.25">
      <c r="A24" s="32" t="s">
        <v>7</v>
      </c>
      <c r="B24" s="11" t="s">
        <v>322</v>
      </c>
    </row>
    <row r="27" spans="1:2" ht="13.5">
      <c r="A27" s="33" t="s">
        <v>5</v>
      </c>
      <c r="B27" s="11" t="s">
        <v>256</v>
      </c>
    </row>
    <row r="28" spans="2:4" ht="14.25">
      <c r="B28" s="11" t="s">
        <v>328</v>
      </c>
      <c r="C28" s="34" t="s">
        <v>257</v>
      </c>
      <c r="D28" s="11" t="s">
        <v>273</v>
      </c>
    </row>
    <row r="29" ht="13.5">
      <c r="D29" s="11" t="s">
        <v>266</v>
      </c>
    </row>
    <row r="30" ht="13.5">
      <c r="D30" s="11" t="s">
        <v>260</v>
      </c>
    </row>
    <row r="31" spans="2:4" ht="14.25">
      <c r="B31" s="11" t="s">
        <v>329</v>
      </c>
      <c r="C31" s="35" t="s">
        <v>257</v>
      </c>
      <c r="D31" s="11" t="s">
        <v>259</v>
      </c>
    </row>
    <row r="32" spans="2:4" ht="14.25">
      <c r="B32" s="11" t="s">
        <v>330</v>
      </c>
      <c r="C32" s="35" t="s">
        <v>257</v>
      </c>
      <c r="D32" s="43" t="s">
        <v>267</v>
      </c>
    </row>
    <row r="33" ht="13.5">
      <c r="D33" s="11" t="s">
        <v>261</v>
      </c>
    </row>
    <row r="35" spans="1:2" ht="13.5">
      <c r="A35" s="33" t="s">
        <v>5</v>
      </c>
      <c r="B35" s="11" t="s">
        <v>332</v>
      </c>
    </row>
    <row r="36" spans="2:4" ht="14.25">
      <c r="B36" s="11" t="s">
        <v>333</v>
      </c>
      <c r="C36" s="35" t="s">
        <v>257</v>
      </c>
      <c r="D36" s="11" t="s">
        <v>262</v>
      </c>
    </row>
    <row r="37" ht="13.5">
      <c r="D37" s="43" t="s">
        <v>334</v>
      </c>
    </row>
    <row r="38" ht="13.5">
      <c r="D38" s="43" t="s">
        <v>335</v>
      </c>
    </row>
    <row r="40" spans="1:4" ht="14.25">
      <c r="A40" s="33" t="s">
        <v>5</v>
      </c>
      <c r="B40" s="11" t="s">
        <v>265</v>
      </c>
      <c r="C40" s="35" t="s">
        <v>257</v>
      </c>
      <c r="D40" s="11" t="s">
        <v>264</v>
      </c>
    </row>
    <row r="41" spans="1:3" ht="15" thickBot="1">
      <c r="A41" s="33"/>
      <c r="C41" s="35"/>
    </row>
    <row r="42" spans="1:11" ht="29.25" customHeight="1" thickBot="1">
      <c r="A42" s="173" t="s">
        <v>336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5"/>
    </row>
    <row r="43" spans="1:11" ht="13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5" spans="1:2" ht="14.25">
      <c r="A45" s="38" t="s">
        <v>8</v>
      </c>
      <c r="B45" s="11" t="s">
        <v>269</v>
      </c>
    </row>
    <row r="46" ht="17.25" customHeight="1">
      <c r="B46" s="11" t="s">
        <v>325</v>
      </c>
    </row>
    <row r="49" spans="1:2" ht="14.25">
      <c r="A49" s="32" t="s">
        <v>9</v>
      </c>
      <c r="B49" s="11" t="s">
        <v>268</v>
      </c>
    </row>
    <row r="50" ht="13.5">
      <c r="B50" s="11" t="s">
        <v>2</v>
      </c>
    </row>
    <row r="53" spans="1:2" ht="13.5">
      <c r="A53" s="32" t="s">
        <v>10</v>
      </c>
      <c r="B53" s="11" t="s">
        <v>3</v>
      </c>
    </row>
    <row r="54" ht="17.25" customHeight="1">
      <c r="B54" s="11" t="s">
        <v>337</v>
      </c>
    </row>
    <row r="55" ht="17.25" customHeight="1" thickBot="1"/>
    <row r="56" spans="1:11" ht="17.25" customHeight="1">
      <c r="A56" s="182" t="s">
        <v>326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4"/>
    </row>
    <row r="57" spans="1:11" ht="17.25" customHeight="1">
      <c r="A57" s="185"/>
      <c r="B57" s="186"/>
      <c r="C57" s="186"/>
      <c r="D57" s="186"/>
      <c r="E57" s="186"/>
      <c r="F57" s="186"/>
      <c r="G57" s="186"/>
      <c r="H57" s="186"/>
      <c r="I57" s="186"/>
      <c r="J57" s="186"/>
      <c r="K57" s="187"/>
    </row>
    <row r="58" spans="1:11" ht="17.25" customHeight="1">
      <c r="A58" s="188" t="s">
        <v>338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7"/>
    </row>
    <row r="59" spans="1:11" ht="17.25" customHeight="1" thickBo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1"/>
    </row>
    <row r="60" ht="14.25" thickBot="1"/>
    <row r="61" spans="2:11" ht="14.25" thickTop="1">
      <c r="B61" s="180" t="s">
        <v>339</v>
      </c>
      <c r="C61" s="181"/>
      <c r="D61" s="181"/>
      <c r="E61" s="39"/>
      <c r="F61" s="39"/>
      <c r="G61" s="39"/>
      <c r="H61" s="39"/>
      <c r="I61" s="39"/>
      <c r="J61" s="39"/>
      <c r="K61" s="52"/>
    </row>
    <row r="62" spans="2:11" ht="13.5">
      <c r="B62" s="49" t="s">
        <v>323</v>
      </c>
      <c r="C62" s="50"/>
      <c r="D62" s="48"/>
      <c r="E62" s="48"/>
      <c r="F62" s="48"/>
      <c r="G62" s="48"/>
      <c r="H62" s="48"/>
      <c r="I62" s="25"/>
      <c r="J62" s="25"/>
      <c r="K62" s="53"/>
    </row>
    <row r="63" spans="2:11" ht="13.5">
      <c r="B63" s="49" t="s">
        <v>324</v>
      </c>
      <c r="C63" s="50"/>
      <c r="D63" s="48"/>
      <c r="E63" s="48"/>
      <c r="F63" s="48"/>
      <c r="G63" s="48"/>
      <c r="H63" s="48"/>
      <c r="I63" s="25"/>
      <c r="J63" s="25"/>
      <c r="K63" s="53"/>
    </row>
    <row r="64" spans="2:11" ht="13.5">
      <c r="B64" s="60"/>
      <c r="C64" s="50"/>
      <c r="D64" s="48"/>
      <c r="E64" s="59" t="s">
        <v>340</v>
      </c>
      <c r="G64" s="48"/>
      <c r="H64" s="48"/>
      <c r="I64" s="25"/>
      <c r="J64" s="25"/>
      <c r="K64" s="53"/>
    </row>
    <row r="65" spans="2:11" ht="26.25" customHeight="1">
      <c r="B65" s="51" t="s">
        <v>290</v>
      </c>
      <c r="C65" s="25"/>
      <c r="D65" s="48"/>
      <c r="E65" s="48"/>
      <c r="F65" s="48"/>
      <c r="G65" s="48"/>
      <c r="H65" s="48"/>
      <c r="I65" s="25"/>
      <c r="J65" s="25"/>
      <c r="K65" s="53"/>
    </row>
    <row r="66" spans="2:11" ht="14.25">
      <c r="B66" s="49" t="s">
        <v>295</v>
      </c>
      <c r="C66" s="25"/>
      <c r="D66" s="48"/>
      <c r="E66" s="48"/>
      <c r="F66" s="48"/>
      <c r="G66" s="55" t="s">
        <v>291</v>
      </c>
      <c r="H66" s="56" t="s">
        <v>343</v>
      </c>
      <c r="I66" s="25"/>
      <c r="J66" s="25"/>
      <c r="K66" s="53"/>
    </row>
    <row r="67" spans="2:11" ht="13.5">
      <c r="B67" s="57"/>
      <c r="C67" s="25"/>
      <c r="D67" s="48"/>
      <c r="E67" s="59" t="s">
        <v>341</v>
      </c>
      <c r="F67" s="48"/>
      <c r="G67" s="48"/>
      <c r="H67" s="48"/>
      <c r="I67" s="25"/>
      <c r="J67" s="25"/>
      <c r="K67" s="53"/>
    </row>
    <row r="68" spans="2:11" ht="14.25" thickBot="1">
      <c r="B68" s="58"/>
      <c r="C68" s="40"/>
      <c r="D68" s="40"/>
      <c r="E68" s="40"/>
      <c r="F68" s="40"/>
      <c r="G68" s="40"/>
      <c r="H68" s="40"/>
      <c r="I68" s="40"/>
      <c r="J68" s="40"/>
      <c r="K68" s="54"/>
    </row>
    <row r="69" ht="14.25" thickTop="1"/>
  </sheetData>
  <sheetProtection/>
  <mergeCells count="25">
    <mergeCell ref="C12:F12"/>
    <mergeCell ref="C15:F16"/>
    <mergeCell ref="I14:L14"/>
    <mergeCell ref="G16:H16"/>
    <mergeCell ref="B6:E6"/>
    <mergeCell ref="A1:L1"/>
    <mergeCell ref="A2:L2"/>
    <mergeCell ref="G15:H15"/>
    <mergeCell ref="C8:D8"/>
    <mergeCell ref="C10:F10"/>
    <mergeCell ref="B3:J3"/>
    <mergeCell ref="B4:J4"/>
    <mergeCell ref="C9:E9"/>
    <mergeCell ref="C11:I11"/>
    <mergeCell ref="C14:F14"/>
    <mergeCell ref="B18:L18"/>
    <mergeCell ref="B20:L20"/>
    <mergeCell ref="A42:K42"/>
    <mergeCell ref="B19:L19"/>
    <mergeCell ref="I15:L16"/>
    <mergeCell ref="B61:D61"/>
    <mergeCell ref="A56:K57"/>
    <mergeCell ref="A58:K59"/>
    <mergeCell ref="C21:F21"/>
    <mergeCell ref="B17:L17"/>
  </mergeCells>
  <dataValidations count="2">
    <dataValidation allowBlank="1" showInputMessage="1" showErrorMessage="1" imeMode="halfAlpha" sqref="C21:F21 C8:D8 C12:F12"/>
    <dataValidation allowBlank="1" showInputMessage="1" showErrorMessage="1" imeMode="on" sqref="C11:I11 C10:F10 C15:F15 I15:L15"/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view="pageBreakPreview" zoomScale="75" zoomScaleSheetLayoutView="75" zoomScalePageLayoutView="0" workbookViewId="0" topLeftCell="A4">
      <selection activeCell="Q21" sqref="Q21"/>
    </sheetView>
  </sheetViews>
  <sheetFormatPr defaultColWidth="9.00390625" defaultRowHeight="13.5"/>
  <cols>
    <col min="1" max="1" width="2.625" style="11" customWidth="1"/>
    <col min="2" max="2" width="10.00390625" style="11" bestFit="1" customWidth="1"/>
    <col min="3" max="3" width="10.00390625" style="11" customWidth="1"/>
    <col min="4" max="4" width="15.00390625" style="12" customWidth="1"/>
    <col min="5" max="5" width="5.625" style="12" customWidth="1"/>
    <col min="6" max="6" width="15.625" style="12" customWidth="1"/>
    <col min="7" max="7" width="5.50390625" style="12" customWidth="1"/>
    <col min="8" max="8" width="5.50390625" style="12" hidden="1" customWidth="1"/>
    <col min="9" max="9" width="8.875" style="12" hidden="1" customWidth="1"/>
    <col min="10" max="10" width="9.125" style="22" hidden="1" customWidth="1"/>
    <col min="11" max="11" width="8.125" style="12" customWidth="1"/>
    <col min="12" max="12" width="11.25390625" style="22" customWidth="1"/>
    <col min="13" max="13" width="7.00390625" style="22" hidden="1" customWidth="1"/>
    <col min="14" max="14" width="8.125" style="12" hidden="1" customWidth="1"/>
    <col min="15" max="15" width="11.25390625" style="22" hidden="1" customWidth="1"/>
    <col min="16" max="16" width="6.875" style="22" hidden="1" customWidth="1"/>
    <col min="17" max="17" width="12.625" style="12" customWidth="1"/>
    <col min="18" max="18" width="11.625" style="12" bestFit="1" customWidth="1"/>
    <col min="19" max="19" width="23.00390625" style="12" customWidth="1"/>
    <col min="20" max="20" width="10.50390625" style="12" customWidth="1"/>
    <col min="21" max="21" width="10.625" style="11" hidden="1" customWidth="1"/>
    <col min="22" max="22" width="6.375" style="11" hidden="1" customWidth="1"/>
    <col min="23" max="16384" width="9.00390625" style="11" customWidth="1"/>
  </cols>
  <sheetData>
    <row r="1" spans="1:20" s="23" customFormat="1" ht="30" customHeight="1">
      <c r="A1" s="223" t="s">
        <v>317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23" customFormat="1" ht="30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41" t="s">
        <v>247</v>
      </c>
      <c r="S2" s="44">
        <f>'入力について'!$C$10</f>
        <v>0</v>
      </c>
      <c r="T2" s="30" t="s">
        <v>248</v>
      </c>
    </row>
    <row r="3" spans="1:20" ht="24" thickBot="1">
      <c r="A3" s="10"/>
      <c r="B3" s="112" t="s">
        <v>97</v>
      </c>
      <c r="C3" s="113"/>
      <c r="D3" s="71">
        <f>'入力について'!$C$8</f>
        <v>0</v>
      </c>
      <c r="E3" s="72"/>
      <c r="F3" s="73"/>
      <c r="J3" s="13"/>
      <c r="K3" s="14"/>
      <c r="L3" s="13"/>
      <c r="M3" s="13"/>
      <c r="N3" s="14"/>
      <c r="O3" s="13"/>
      <c r="P3" s="13"/>
      <c r="Q3" s="14"/>
      <c r="R3" s="121"/>
      <c r="S3" s="122"/>
      <c r="T3" s="30"/>
    </row>
    <row r="4" spans="1:20" ht="24" thickBot="1">
      <c r="A4" s="10"/>
      <c r="B4" s="112" t="s">
        <v>99</v>
      </c>
      <c r="C4" s="114"/>
      <c r="D4" s="120" t="e">
        <f>IF($D$3="","",VLOOKUP($D$3,データ!$A$2:$D$235,4,FALSE))</f>
        <v>#N/A</v>
      </c>
      <c r="E4" s="115"/>
      <c r="F4" s="116"/>
      <c r="G4" s="108"/>
      <c r="H4" s="109"/>
      <c r="I4" s="110"/>
      <c r="J4" s="110"/>
      <c r="K4" s="232"/>
      <c r="L4" s="232"/>
      <c r="M4" s="232"/>
      <c r="N4" s="47"/>
      <c r="O4" s="47"/>
      <c r="Q4" s="27"/>
      <c r="R4" s="42" t="s">
        <v>249</v>
      </c>
      <c r="S4" s="44">
        <f>'入力について'!C15</f>
        <v>0</v>
      </c>
      <c r="T4" s="30" t="s">
        <v>248</v>
      </c>
    </row>
    <row r="5" spans="1:20" ht="22.5" customHeight="1" thickBot="1">
      <c r="A5" s="10"/>
      <c r="B5" s="112" t="s">
        <v>100</v>
      </c>
      <c r="C5" s="113"/>
      <c r="D5" s="119" t="e">
        <f>IF($D$3="","",VLOOKUP($D$3,データ!$A$2:$B$235,2,FALSE))</f>
        <v>#N/A</v>
      </c>
      <c r="E5" s="117" t="e">
        <f>IF($D$3="","",VLOOKUP($D$3,データ!$A$2:$D$235,3,FALSE))</f>
        <v>#N/A</v>
      </c>
      <c r="F5" s="118"/>
      <c r="G5" s="108"/>
      <c r="H5" s="109"/>
      <c r="I5" s="111"/>
      <c r="J5" s="2"/>
      <c r="K5" s="2"/>
      <c r="L5" s="29"/>
      <c r="M5" s="29"/>
      <c r="N5" s="2"/>
      <c r="O5" s="29"/>
      <c r="P5" s="2"/>
      <c r="Q5" s="2"/>
      <c r="R5" s="28"/>
      <c r="S5" s="45">
        <f>'入力について'!I15</f>
        <v>0</v>
      </c>
      <c r="T5" s="30" t="s">
        <v>248</v>
      </c>
    </row>
    <row r="6" spans="1:20" ht="18.75" thickBot="1">
      <c r="A6" s="10"/>
      <c r="B6" s="3"/>
      <c r="C6" s="3"/>
      <c r="D6" s="3"/>
      <c r="E6" s="4"/>
      <c r="F6" s="3"/>
      <c r="G6" s="4"/>
      <c r="H6" s="4"/>
      <c r="I6" s="4"/>
      <c r="J6" s="6"/>
      <c r="K6" s="5"/>
      <c r="L6" s="9"/>
      <c r="M6" s="9"/>
      <c r="N6" s="6"/>
      <c r="O6" s="7"/>
      <c r="P6" s="7"/>
      <c r="Q6" s="1"/>
      <c r="R6" s="1"/>
      <c r="S6" s="1"/>
      <c r="T6" s="1"/>
    </row>
    <row r="7" spans="1:20" s="15" customFormat="1" ht="18.75" thickBot="1">
      <c r="A7" s="16"/>
      <c r="B7" s="230"/>
      <c r="C7" s="227" t="s">
        <v>22</v>
      </c>
      <c r="D7" s="227"/>
      <c r="E7" s="227"/>
      <c r="F7" s="227"/>
      <c r="G7" s="227"/>
      <c r="H7" s="228"/>
      <c r="I7" s="233" t="s">
        <v>21</v>
      </c>
      <c r="J7" s="234"/>
      <c r="K7" s="224" t="s">
        <v>331</v>
      </c>
      <c r="L7" s="225"/>
      <c r="M7" s="226"/>
      <c r="N7" s="224" t="s">
        <v>18</v>
      </c>
      <c r="O7" s="225"/>
      <c r="P7" s="226"/>
      <c r="Q7" s="224" t="s">
        <v>263</v>
      </c>
      <c r="R7" s="225"/>
      <c r="S7" s="226"/>
      <c r="T7" s="229"/>
    </row>
    <row r="8" spans="1:20" s="15" customFormat="1" ht="18.75" thickBot="1">
      <c r="A8" s="16"/>
      <c r="B8" s="231"/>
      <c r="C8" s="133" t="s">
        <v>237</v>
      </c>
      <c r="D8" s="134" t="s">
        <v>14</v>
      </c>
      <c r="E8" s="135" t="s">
        <v>15</v>
      </c>
      <c r="F8" s="135" t="s">
        <v>11</v>
      </c>
      <c r="G8" s="136" t="s">
        <v>16</v>
      </c>
      <c r="H8" s="134" t="s">
        <v>20</v>
      </c>
      <c r="I8" s="137" t="s">
        <v>24</v>
      </c>
      <c r="J8" s="138" t="s">
        <v>25</v>
      </c>
      <c r="K8" s="139" t="s">
        <v>96</v>
      </c>
      <c r="L8" s="140" t="s">
        <v>98</v>
      </c>
      <c r="M8" s="138" t="s">
        <v>17</v>
      </c>
      <c r="N8" s="139" t="s">
        <v>18</v>
      </c>
      <c r="O8" s="140" t="s">
        <v>98</v>
      </c>
      <c r="P8" s="138" t="s">
        <v>17</v>
      </c>
      <c r="Q8" s="141" t="s">
        <v>12</v>
      </c>
      <c r="R8" s="142" t="s">
        <v>13</v>
      </c>
      <c r="S8" s="143" t="s">
        <v>19</v>
      </c>
      <c r="T8" s="229"/>
    </row>
    <row r="9" spans="1:20" s="15" customFormat="1" ht="18">
      <c r="A9" s="17"/>
      <c r="B9" s="126" t="s">
        <v>300</v>
      </c>
      <c r="C9" s="123" t="str">
        <f>D3&amp;"-1"</f>
        <v>0-1</v>
      </c>
      <c r="D9" s="86"/>
      <c r="E9" s="87"/>
      <c r="F9" s="88"/>
      <c r="G9" s="130">
        <v>1</v>
      </c>
      <c r="H9" s="87"/>
      <c r="I9" s="106"/>
      <c r="J9" s="90"/>
      <c r="K9" s="155" t="s">
        <v>296</v>
      </c>
      <c r="L9" s="91"/>
      <c r="M9" s="90"/>
      <c r="N9" s="107"/>
      <c r="O9" s="93"/>
      <c r="P9" s="94"/>
      <c r="Q9" s="160">
        <f aca="true" t="shared" si="0" ref="Q9:Q25">IF(OR(ISBLANK(C9),ISBLANK(D9),ISBLANK(E9),ISBLANK(F9),ISBLANK(G9)),"",$D$5)</f>
      </c>
      <c r="R9" s="161">
        <f aca="true" t="shared" si="1" ref="R9:R25">IF(OR(ISBLANK(C9),ISBLANK(D9),ISBLANK(E9),ISBLANK(F9),ISBLANK(G9)),"",$E$5)</f>
      </c>
      <c r="S9" s="162">
        <f aca="true" t="shared" si="2" ref="S9:S25">IF(OR(ISBLANK(C9),ISBLANK(D9),ISBLANK(E9),ISBLANK(F9),ISBLANK(G9)),"",$D$4)</f>
      </c>
      <c r="T9" s="77"/>
    </row>
    <row r="10" spans="1:20" ht="18">
      <c r="A10" s="10"/>
      <c r="B10" s="127" t="s">
        <v>301</v>
      </c>
      <c r="C10" s="124" t="str">
        <f>D3&amp;"-2"</f>
        <v>0-2</v>
      </c>
      <c r="D10" s="95"/>
      <c r="E10" s="96"/>
      <c r="F10" s="97"/>
      <c r="G10" s="131">
        <v>1</v>
      </c>
      <c r="H10" s="96"/>
      <c r="I10" s="98"/>
      <c r="J10" s="99"/>
      <c r="K10" s="156" t="s">
        <v>296</v>
      </c>
      <c r="L10" s="100"/>
      <c r="M10" s="99"/>
      <c r="N10" s="101"/>
      <c r="O10" s="102"/>
      <c r="P10" s="103"/>
      <c r="Q10" s="163">
        <f t="shared" si="0"/>
      </c>
      <c r="R10" s="164">
        <f t="shared" si="1"/>
      </c>
      <c r="S10" s="165">
        <f t="shared" si="2"/>
      </c>
      <c r="T10" s="77"/>
    </row>
    <row r="11" spans="1:20" ht="18">
      <c r="A11" s="10"/>
      <c r="B11" s="127" t="s">
        <v>302</v>
      </c>
      <c r="C11" s="124" t="str">
        <f>D3&amp;"-3"</f>
        <v>0-3</v>
      </c>
      <c r="D11" s="95"/>
      <c r="E11" s="96"/>
      <c r="F11" s="97"/>
      <c r="G11" s="131">
        <v>1</v>
      </c>
      <c r="H11" s="96"/>
      <c r="I11" s="98"/>
      <c r="J11" s="99"/>
      <c r="K11" s="156" t="s">
        <v>296</v>
      </c>
      <c r="L11" s="100"/>
      <c r="M11" s="99"/>
      <c r="N11" s="101"/>
      <c r="O11" s="102"/>
      <c r="P11" s="103"/>
      <c r="Q11" s="163">
        <f t="shared" si="0"/>
      </c>
      <c r="R11" s="164">
        <f t="shared" si="1"/>
      </c>
      <c r="S11" s="165">
        <f t="shared" si="2"/>
      </c>
      <c r="T11" s="77"/>
    </row>
    <row r="12" spans="1:20" ht="17.25">
      <c r="A12" s="10"/>
      <c r="B12" s="127" t="s">
        <v>303</v>
      </c>
      <c r="C12" s="124" t="str">
        <f>D3&amp;"-4"</f>
        <v>0-4</v>
      </c>
      <c r="D12" s="95"/>
      <c r="E12" s="96"/>
      <c r="F12" s="97"/>
      <c r="G12" s="131">
        <v>1</v>
      </c>
      <c r="H12" s="96"/>
      <c r="I12" s="98"/>
      <c r="J12" s="99"/>
      <c r="K12" s="156" t="s">
        <v>296</v>
      </c>
      <c r="L12" s="100"/>
      <c r="M12" s="99"/>
      <c r="N12" s="101"/>
      <c r="O12" s="102"/>
      <c r="P12" s="103"/>
      <c r="Q12" s="163">
        <f t="shared" si="0"/>
      </c>
      <c r="R12" s="164">
        <f t="shared" si="1"/>
      </c>
      <c r="S12" s="165">
        <f t="shared" si="2"/>
      </c>
      <c r="T12" s="77"/>
    </row>
    <row r="13" spans="1:20" ht="17.25">
      <c r="A13" s="10"/>
      <c r="B13" s="127" t="s">
        <v>304</v>
      </c>
      <c r="C13" s="124" t="str">
        <f>D3&amp;"-5"</f>
        <v>0-5</v>
      </c>
      <c r="D13" s="95"/>
      <c r="E13" s="96"/>
      <c r="F13" s="97"/>
      <c r="G13" s="131">
        <v>1</v>
      </c>
      <c r="H13" s="96"/>
      <c r="I13" s="105"/>
      <c r="J13" s="99"/>
      <c r="K13" s="157" t="s">
        <v>296</v>
      </c>
      <c r="L13" s="100"/>
      <c r="M13" s="99"/>
      <c r="N13" s="104"/>
      <c r="O13" s="102"/>
      <c r="P13" s="103"/>
      <c r="Q13" s="163">
        <f t="shared" si="0"/>
      </c>
      <c r="R13" s="164">
        <f t="shared" si="1"/>
      </c>
      <c r="S13" s="165">
        <f t="shared" si="2"/>
      </c>
      <c r="T13" s="77"/>
    </row>
    <row r="14" spans="1:20" ht="17.25">
      <c r="A14" s="10"/>
      <c r="B14" s="127" t="s">
        <v>305</v>
      </c>
      <c r="C14" s="124" t="str">
        <f>D3&amp;"-6"</f>
        <v>0-6</v>
      </c>
      <c r="D14" s="95"/>
      <c r="E14" s="96"/>
      <c r="F14" s="97"/>
      <c r="G14" s="131">
        <v>1</v>
      </c>
      <c r="H14" s="96"/>
      <c r="I14" s="105"/>
      <c r="J14" s="99"/>
      <c r="K14" s="156" t="s">
        <v>23</v>
      </c>
      <c r="L14" s="100"/>
      <c r="M14" s="99"/>
      <c r="N14" s="101"/>
      <c r="O14" s="102"/>
      <c r="P14" s="103"/>
      <c r="Q14" s="163">
        <f t="shared" si="0"/>
      </c>
      <c r="R14" s="164">
        <f t="shared" si="1"/>
      </c>
      <c r="S14" s="165">
        <f t="shared" si="2"/>
      </c>
      <c r="T14" s="77"/>
    </row>
    <row r="15" spans="1:20" ht="17.25">
      <c r="A15" s="10"/>
      <c r="B15" s="128" t="s">
        <v>306</v>
      </c>
      <c r="C15" s="124" t="str">
        <f>D3&amp;"-7"</f>
        <v>0-7</v>
      </c>
      <c r="D15" s="95"/>
      <c r="E15" s="96"/>
      <c r="F15" s="97"/>
      <c r="G15" s="131">
        <v>1</v>
      </c>
      <c r="H15" s="96"/>
      <c r="I15" s="98"/>
      <c r="J15" s="99"/>
      <c r="K15" s="156" t="s">
        <v>321</v>
      </c>
      <c r="L15" s="169"/>
      <c r="M15" s="99"/>
      <c r="N15" s="101"/>
      <c r="O15" s="102"/>
      <c r="P15" s="103"/>
      <c r="Q15" s="163">
        <f t="shared" si="0"/>
      </c>
      <c r="R15" s="164">
        <f t="shared" si="1"/>
      </c>
      <c r="S15" s="165">
        <f t="shared" si="2"/>
      </c>
      <c r="T15" s="77"/>
    </row>
    <row r="16" spans="1:20" ht="17.25">
      <c r="A16" s="10"/>
      <c r="B16" s="128" t="s">
        <v>307</v>
      </c>
      <c r="C16" s="124" t="str">
        <f>D3&amp;"-8"</f>
        <v>0-8</v>
      </c>
      <c r="D16" s="95"/>
      <c r="E16" s="96"/>
      <c r="F16" s="97"/>
      <c r="G16" s="131">
        <v>1</v>
      </c>
      <c r="H16" s="96"/>
      <c r="I16" s="105"/>
      <c r="J16" s="99"/>
      <c r="K16" s="156" t="s">
        <v>321</v>
      </c>
      <c r="L16" s="169"/>
      <c r="M16" s="99"/>
      <c r="N16" s="101"/>
      <c r="O16" s="102"/>
      <c r="P16" s="103"/>
      <c r="Q16" s="163">
        <f t="shared" si="0"/>
      </c>
      <c r="R16" s="164">
        <f t="shared" si="1"/>
      </c>
      <c r="S16" s="165">
        <f t="shared" si="2"/>
      </c>
      <c r="T16" s="77"/>
    </row>
    <row r="17" spans="1:20" ht="18" thickBot="1">
      <c r="A17" s="10"/>
      <c r="B17" s="129" t="s">
        <v>308</v>
      </c>
      <c r="C17" s="125" t="str">
        <f>D3&amp;"-9"</f>
        <v>0-9</v>
      </c>
      <c r="D17" s="78"/>
      <c r="E17" s="79"/>
      <c r="F17" s="80"/>
      <c r="G17" s="132">
        <v>1</v>
      </c>
      <c r="H17" s="79"/>
      <c r="I17" s="81"/>
      <c r="J17" s="82"/>
      <c r="K17" s="158" t="s">
        <v>321</v>
      </c>
      <c r="L17" s="170"/>
      <c r="M17" s="82"/>
      <c r="N17" s="83"/>
      <c r="O17" s="84"/>
      <c r="P17" s="85"/>
      <c r="Q17" s="166">
        <f t="shared" si="0"/>
      </c>
      <c r="R17" s="167">
        <f t="shared" si="1"/>
      </c>
      <c r="S17" s="168">
        <f t="shared" si="2"/>
      </c>
      <c r="T17" s="77"/>
    </row>
    <row r="18" spans="1:20" ht="17.25">
      <c r="A18" s="10"/>
      <c r="B18" s="144" t="s">
        <v>309</v>
      </c>
      <c r="C18" s="145" t="str">
        <f>D3&amp;"-1"</f>
        <v>0-1</v>
      </c>
      <c r="D18" s="86"/>
      <c r="E18" s="87"/>
      <c r="F18" s="88"/>
      <c r="G18" s="151">
        <v>2</v>
      </c>
      <c r="H18" s="87"/>
      <c r="I18" s="89"/>
      <c r="J18" s="90"/>
      <c r="K18" s="159" t="s">
        <v>296</v>
      </c>
      <c r="L18" s="91"/>
      <c r="M18" s="90"/>
      <c r="N18" s="92"/>
      <c r="O18" s="93"/>
      <c r="P18" s="94"/>
      <c r="Q18" s="160">
        <f t="shared" si="0"/>
      </c>
      <c r="R18" s="161">
        <f t="shared" si="1"/>
      </c>
      <c r="S18" s="162">
        <f t="shared" si="2"/>
      </c>
      <c r="T18" s="77"/>
    </row>
    <row r="19" spans="1:20" ht="17.25">
      <c r="A19" s="10"/>
      <c r="B19" s="146" t="s">
        <v>310</v>
      </c>
      <c r="C19" s="147" t="str">
        <f>D3&amp;"-2"</f>
        <v>0-2</v>
      </c>
      <c r="D19" s="95"/>
      <c r="E19" s="96"/>
      <c r="F19" s="97"/>
      <c r="G19" s="152">
        <v>2</v>
      </c>
      <c r="H19" s="96"/>
      <c r="I19" s="98"/>
      <c r="J19" s="99"/>
      <c r="K19" s="156" t="s">
        <v>319</v>
      </c>
      <c r="L19" s="100"/>
      <c r="M19" s="99"/>
      <c r="N19" s="101"/>
      <c r="O19" s="102"/>
      <c r="P19" s="103"/>
      <c r="Q19" s="163">
        <f t="shared" si="0"/>
      </c>
      <c r="R19" s="164">
        <f t="shared" si="1"/>
      </c>
      <c r="S19" s="165">
        <f t="shared" si="2"/>
      </c>
      <c r="T19" s="77"/>
    </row>
    <row r="20" spans="1:20" ht="17.25">
      <c r="A20" s="10"/>
      <c r="B20" s="146" t="s">
        <v>311</v>
      </c>
      <c r="C20" s="147" t="str">
        <f>D3&amp;"-3"</f>
        <v>0-3</v>
      </c>
      <c r="D20" s="95"/>
      <c r="E20" s="96"/>
      <c r="F20" s="97"/>
      <c r="G20" s="152">
        <v>2</v>
      </c>
      <c r="H20" s="96"/>
      <c r="I20" s="98"/>
      <c r="J20" s="99"/>
      <c r="K20" s="156" t="s">
        <v>319</v>
      </c>
      <c r="L20" s="100"/>
      <c r="M20" s="99"/>
      <c r="N20" s="101"/>
      <c r="O20" s="102"/>
      <c r="P20" s="103"/>
      <c r="Q20" s="163">
        <f t="shared" si="0"/>
      </c>
      <c r="R20" s="164">
        <f t="shared" si="1"/>
      </c>
      <c r="S20" s="165">
        <f t="shared" si="2"/>
      </c>
      <c r="T20" s="77"/>
    </row>
    <row r="21" spans="1:20" ht="17.25">
      <c r="A21" s="10"/>
      <c r="B21" s="146" t="s">
        <v>312</v>
      </c>
      <c r="C21" s="147" t="str">
        <f>D3&amp;"-4"</f>
        <v>0-4</v>
      </c>
      <c r="D21" s="95"/>
      <c r="E21" s="96"/>
      <c r="F21" s="97"/>
      <c r="G21" s="152">
        <v>2</v>
      </c>
      <c r="H21" s="96"/>
      <c r="I21" s="98"/>
      <c r="J21" s="99"/>
      <c r="K21" s="156" t="s">
        <v>319</v>
      </c>
      <c r="L21" s="100"/>
      <c r="M21" s="99"/>
      <c r="N21" s="101"/>
      <c r="O21" s="102"/>
      <c r="P21" s="103"/>
      <c r="Q21" s="163">
        <f t="shared" si="0"/>
      </c>
      <c r="R21" s="164">
        <f t="shared" si="1"/>
      </c>
      <c r="S21" s="165">
        <f t="shared" si="2"/>
      </c>
      <c r="T21" s="77"/>
    </row>
    <row r="22" spans="1:22" ht="17.25">
      <c r="A22" s="10"/>
      <c r="B22" s="146" t="s">
        <v>313</v>
      </c>
      <c r="C22" s="147" t="str">
        <f>D3&amp;"-5"</f>
        <v>0-5</v>
      </c>
      <c r="D22" s="95"/>
      <c r="E22" s="96"/>
      <c r="F22" s="97"/>
      <c r="G22" s="152">
        <v>2</v>
      </c>
      <c r="H22" s="96"/>
      <c r="I22" s="98"/>
      <c r="J22" s="99"/>
      <c r="K22" s="156" t="s">
        <v>296</v>
      </c>
      <c r="L22" s="100"/>
      <c r="M22" s="99"/>
      <c r="N22" s="101"/>
      <c r="O22" s="102"/>
      <c r="P22" s="103"/>
      <c r="Q22" s="163">
        <f t="shared" si="0"/>
      </c>
      <c r="R22" s="164">
        <f t="shared" si="1"/>
      </c>
      <c r="S22" s="165">
        <f t="shared" si="2"/>
      </c>
      <c r="T22" s="77"/>
      <c r="U22" s="25"/>
      <c r="V22" s="25"/>
    </row>
    <row r="23" spans="1:22" ht="17.25">
      <c r="A23" s="10"/>
      <c r="B23" s="148" t="s">
        <v>314</v>
      </c>
      <c r="C23" s="147" t="str">
        <f>D3&amp;"-6"</f>
        <v>0-6</v>
      </c>
      <c r="D23" s="95"/>
      <c r="E23" s="96"/>
      <c r="F23" s="97"/>
      <c r="G23" s="152">
        <v>2</v>
      </c>
      <c r="H23" s="96"/>
      <c r="I23" s="98"/>
      <c r="J23" s="99"/>
      <c r="K23" s="157" t="s">
        <v>321</v>
      </c>
      <c r="L23" s="169"/>
      <c r="M23" s="99"/>
      <c r="N23" s="104"/>
      <c r="O23" s="102"/>
      <c r="P23" s="103"/>
      <c r="Q23" s="163">
        <f t="shared" si="0"/>
      </c>
      <c r="R23" s="164">
        <f t="shared" si="1"/>
      </c>
      <c r="S23" s="165">
        <f t="shared" si="2"/>
      </c>
      <c r="T23" s="77"/>
      <c r="U23" s="25"/>
      <c r="V23" s="25" t="e">
        <f>IF(#REF!&lt;=6,IF(#REF!&gt;=4,1,0))</f>
        <v>#REF!</v>
      </c>
    </row>
    <row r="24" spans="1:22" ht="17.25">
      <c r="A24" s="10"/>
      <c r="B24" s="148" t="s">
        <v>315</v>
      </c>
      <c r="C24" s="147" t="str">
        <f>D3&amp;"-7"</f>
        <v>0-7</v>
      </c>
      <c r="D24" s="95"/>
      <c r="E24" s="96"/>
      <c r="F24" s="97"/>
      <c r="G24" s="152">
        <v>2</v>
      </c>
      <c r="H24" s="96"/>
      <c r="I24" s="105"/>
      <c r="J24" s="99"/>
      <c r="K24" s="156" t="s">
        <v>321</v>
      </c>
      <c r="L24" s="169"/>
      <c r="M24" s="99"/>
      <c r="N24" s="101"/>
      <c r="O24" s="102"/>
      <c r="P24" s="103"/>
      <c r="Q24" s="163">
        <f t="shared" si="0"/>
      </c>
      <c r="R24" s="164">
        <f t="shared" si="1"/>
      </c>
      <c r="S24" s="165">
        <f t="shared" si="2"/>
      </c>
      <c r="T24" s="77"/>
      <c r="U24" s="25"/>
      <c r="V24" s="25" t="e">
        <f>IF(#REF!&lt;=6,IF(#REF!&gt;=4,1,0))</f>
        <v>#REF!</v>
      </c>
    </row>
    <row r="25" spans="1:22" ht="18" thickBot="1">
      <c r="A25" s="10"/>
      <c r="B25" s="149" t="s">
        <v>316</v>
      </c>
      <c r="C25" s="150" t="str">
        <f>D3&amp;"-8"</f>
        <v>0-8</v>
      </c>
      <c r="D25" s="78"/>
      <c r="E25" s="79"/>
      <c r="F25" s="80"/>
      <c r="G25" s="153">
        <v>2</v>
      </c>
      <c r="H25" s="79"/>
      <c r="I25" s="81"/>
      <c r="J25" s="82"/>
      <c r="K25" s="158" t="s">
        <v>321</v>
      </c>
      <c r="L25" s="170"/>
      <c r="M25" s="82"/>
      <c r="N25" s="83"/>
      <c r="O25" s="84"/>
      <c r="P25" s="85"/>
      <c r="Q25" s="166">
        <f t="shared" si="0"/>
      </c>
      <c r="R25" s="167">
        <f t="shared" si="1"/>
      </c>
      <c r="S25" s="168">
        <f t="shared" si="2"/>
      </c>
      <c r="T25" s="77"/>
      <c r="V25" s="26"/>
    </row>
    <row r="26" spans="1:20" ht="17.25">
      <c r="A26" s="10"/>
      <c r="B26" s="10"/>
      <c r="C26" s="10"/>
      <c r="D26" s="18"/>
      <c r="E26" s="19"/>
      <c r="F26" s="18"/>
      <c r="G26" s="19"/>
      <c r="H26" s="19"/>
      <c r="I26" s="19"/>
      <c r="J26" s="20"/>
      <c r="K26" s="20"/>
      <c r="L26" s="21"/>
      <c r="M26" s="21"/>
      <c r="N26" s="20"/>
      <c r="O26" s="21"/>
      <c r="P26" s="21"/>
      <c r="Q26" s="21"/>
      <c r="R26" s="21"/>
      <c r="S26" s="21"/>
      <c r="T26" s="21"/>
    </row>
  </sheetData>
  <sheetProtection password="CC4D" sheet="1"/>
  <protectedRanges>
    <protectedRange password="CD85" sqref="A1:A2 J3:Q3" name="範囲1"/>
  </protectedRanges>
  <mergeCells count="9">
    <mergeCell ref="A1:T1"/>
    <mergeCell ref="K7:M7"/>
    <mergeCell ref="N7:P7"/>
    <mergeCell ref="C7:H7"/>
    <mergeCell ref="T7:T8"/>
    <mergeCell ref="Q7:S7"/>
    <mergeCell ref="B7:B8"/>
    <mergeCell ref="K4:M4"/>
    <mergeCell ref="I7:J7"/>
  </mergeCells>
  <dataValidations count="10">
    <dataValidation allowBlank="1" showInputMessage="1" showErrorMessage="1" imeMode="halfAlpha" sqref="I26:I65536 E26:E65536 D3 O9:P25 L9:M25 J9:J65536"/>
    <dataValidation allowBlank="1" showInputMessage="1" showErrorMessage="1" imeMode="hiragana" sqref="D9:D25"/>
    <dataValidation type="list" allowBlank="1" showInputMessage="1" showErrorMessage="1" error="リストから選択してください　男子→１　女子→２" imeMode="halfAlpha" sqref="G9:G25">
      <formula1>性別</formula1>
    </dataValidation>
    <dataValidation type="list" allowBlank="1" showInputMessage="1" showErrorMessage="1" error="リストから出場種目を選択してください" sqref="N9:N25">
      <formula1>種目２</formula1>
    </dataValidation>
    <dataValidation type="list" allowBlank="1" showInputMessage="1" showErrorMessage="1" sqref="H9:H25">
      <formula1>外字</formula1>
    </dataValidation>
    <dataValidation type="list" allowBlank="1" showInputMessage="1" showErrorMessage="1" imeMode="halfAlpha" sqref="E9:E25">
      <formula1>学年</formula1>
    </dataValidation>
    <dataValidation type="list" allowBlank="1" showInputMessage="1" showErrorMessage="1" error="２種目出場者のみリストから選択してください" sqref="T9:T25">
      <formula1>種目２</formula1>
    </dataValidation>
    <dataValidation type="list" allowBlank="1" showInputMessage="1" showErrorMessage="1" sqref="I9:I25">
      <formula1>リレー１</formula1>
    </dataValidation>
    <dataValidation allowBlank="1" showInputMessage="1" showErrorMessage="1" imeMode="halfKatakana" sqref="F9:F65536"/>
    <dataValidation type="custom" allowBlank="1" showInputMessage="1" showErrorMessage="1" error="このﾅﾝﾊﾞｰはすでに登録されています！" imeMode="halfAlpha" sqref="C9:C25">
      <formula1>COUNTIF($C$9:$C$25,C9)&lt;=2</formula1>
    </dataValidation>
  </dataValidations>
  <printOptions horizontalCentered="1" verticalCentered="1"/>
  <pageMargins left="0.2755905511811024" right="0.2362204724409449" top="0.5118110236220472" bottom="0.4330708661417323" header="0.5118110236220472" footer="0.5118110236220472"/>
  <pageSetup fitToHeight="1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zoomScalePageLayoutView="0" workbookViewId="0" topLeftCell="A56">
      <selection activeCell="A80" sqref="A80"/>
    </sheetView>
  </sheetViews>
  <sheetFormatPr defaultColWidth="9.00390625" defaultRowHeight="13.5"/>
  <cols>
    <col min="3" max="3" width="10.50390625" style="0" bestFit="1" customWidth="1"/>
    <col min="4" max="4" width="19.25390625" style="0" bestFit="1" customWidth="1"/>
  </cols>
  <sheetData>
    <row r="1" spans="1:12" ht="13.5">
      <c r="A1" t="s">
        <v>241</v>
      </c>
      <c r="B1" t="s">
        <v>242</v>
      </c>
      <c r="C1" t="s">
        <v>243</v>
      </c>
      <c r="D1" t="s">
        <v>244</v>
      </c>
      <c r="F1" t="s">
        <v>238</v>
      </c>
      <c r="H1" t="s">
        <v>239</v>
      </c>
      <c r="I1" t="s">
        <v>240</v>
      </c>
      <c r="K1" t="s">
        <v>245</v>
      </c>
      <c r="L1" t="s">
        <v>258</v>
      </c>
    </row>
    <row r="2" spans="1:12" ht="13.5" customHeight="1">
      <c r="A2">
        <v>1</v>
      </c>
      <c r="B2" t="s">
        <v>27</v>
      </c>
      <c r="C2" t="s">
        <v>113</v>
      </c>
      <c r="D2" t="s">
        <v>271</v>
      </c>
      <c r="E2" s="46"/>
      <c r="F2">
        <v>1</v>
      </c>
      <c r="H2" s="154" t="s">
        <v>320</v>
      </c>
      <c r="I2" s="15" t="s">
        <v>26</v>
      </c>
      <c r="K2" t="s">
        <v>246</v>
      </c>
      <c r="L2">
        <v>1</v>
      </c>
    </row>
    <row r="3" spans="1:12" ht="13.5" customHeight="1">
      <c r="A3">
        <v>2</v>
      </c>
      <c r="B3" t="s">
        <v>28</v>
      </c>
      <c r="C3" t="s">
        <v>114</v>
      </c>
      <c r="D3" t="s">
        <v>272</v>
      </c>
      <c r="E3" s="46"/>
      <c r="F3">
        <v>2</v>
      </c>
      <c r="H3" s="11" t="s">
        <v>23</v>
      </c>
      <c r="I3" s="15" t="s">
        <v>0</v>
      </c>
      <c r="J3" s="8"/>
      <c r="L3">
        <v>2</v>
      </c>
    </row>
    <row r="4" spans="1:12" ht="13.5" customHeight="1">
      <c r="A4">
        <v>3</v>
      </c>
      <c r="B4" t="s">
        <v>29</v>
      </c>
      <c r="C4" t="s">
        <v>101</v>
      </c>
      <c r="D4" t="s">
        <v>102</v>
      </c>
      <c r="E4" s="46"/>
      <c r="H4" s="11" t="s">
        <v>321</v>
      </c>
      <c r="I4" s="15"/>
      <c r="J4" s="8"/>
      <c r="L4">
        <v>3</v>
      </c>
    </row>
    <row r="5" spans="1:10" ht="13.5" customHeight="1">
      <c r="A5">
        <v>4</v>
      </c>
      <c r="B5" t="s">
        <v>30</v>
      </c>
      <c r="C5" t="s">
        <v>103</v>
      </c>
      <c r="D5" t="s">
        <v>104</v>
      </c>
      <c r="E5" s="46"/>
      <c r="H5" s="15"/>
      <c r="I5" s="15"/>
      <c r="J5" s="8"/>
    </row>
    <row r="6" spans="1:8" ht="13.5" customHeight="1">
      <c r="A6">
        <v>5</v>
      </c>
      <c r="B6" t="s">
        <v>31</v>
      </c>
      <c r="C6" t="s">
        <v>105</v>
      </c>
      <c r="D6" t="s">
        <v>106</v>
      </c>
      <c r="E6" s="46"/>
      <c r="H6" s="15"/>
    </row>
    <row r="7" spans="1:8" ht="13.5" customHeight="1">
      <c r="A7">
        <v>6</v>
      </c>
      <c r="B7" t="s">
        <v>32</v>
      </c>
      <c r="C7" t="s">
        <v>107</v>
      </c>
      <c r="D7" t="s">
        <v>108</v>
      </c>
      <c r="E7" s="46"/>
      <c r="H7" s="15"/>
    </row>
    <row r="8" spans="1:9" ht="13.5" customHeight="1">
      <c r="A8">
        <v>7</v>
      </c>
      <c r="B8" t="s">
        <v>33</v>
      </c>
      <c r="C8" t="s">
        <v>109</v>
      </c>
      <c r="D8" t="s">
        <v>110</v>
      </c>
      <c r="E8" s="46"/>
      <c r="H8" s="15"/>
      <c r="I8" s="11"/>
    </row>
    <row r="9" spans="1:9" ht="13.5" customHeight="1">
      <c r="A9">
        <v>8</v>
      </c>
      <c r="B9" t="s">
        <v>34</v>
      </c>
      <c r="C9" t="s">
        <v>111</v>
      </c>
      <c r="D9" t="s">
        <v>112</v>
      </c>
      <c r="E9" s="46"/>
      <c r="H9" s="15"/>
      <c r="I9" s="11"/>
    </row>
    <row r="10" spans="1:9" ht="13.5" customHeight="1">
      <c r="A10">
        <v>9</v>
      </c>
      <c r="B10" t="s">
        <v>35</v>
      </c>
      <c r="C10" t="s">
        <v>115</v>
      </c>
      <c r="D10" t="s">
        <v>116</v>
      </c>
      <c r="E10" s="46"/>
      <c r="H10" s="15"/>
      <c r="I10" s="11"/>
    </row>
    <row r="11" spans="1:9" ht="13.5" customHeight="1">
      <c r="A11">
        <v>10</v>
      </c>
      <c r="B11" t="s">
        <v>36</v>
      </c>
      <c r="C11" t="s">
        <v>117</v>
      </c>
      <c r="D11" t="s">
        <v>118</v>
      </c>
      <c r="E11" s="46"/>
      <c r="H11" s="15"/>
      <c r="I11" s="11"/>
    </row>
    <row r="12" spans="1:9" ht="13.5" customHeight="1">
      <c r="A12">
        <v>11</v>
      </c>
      <c r="B12" t="s">
        <v>37</v>
      </c>
      <c r="C12" t="s">
        <v>119</v>
      </c>
      <c r="D12" t="s">
        <v>120</v>
      </c>
      <c r="E12" s="46"/>
      <c r="H12" s="15"/>
      <c r="I12" s="11"/>
    </row>
    <row r="13" spans="1:9" ht="13.5" customHeight="1">
      <c r="A13">
        <v>12</v>
      </c>
      <c r="B13" t="s">
        <v>38</v>
      </c>
      <c r="C13" t="s">
        <v>121</v>
      </c>
      <c r="D13" t="s">
        <v>122</v>
      </c>
      <c r="E13" s="46"/>
      <c r="H13" s="15"/>
      <c r="I13" s="11"/>
    </row>
    <row r="14" spans="1:9" ht="13.5" customHeight="1">
      <c r="A14">
        <v>13</v>
      </c>
      <c r="B14" t="s">
        <v>39</v>
      </c>
      <c r="C14" t="s">
        <v>123</v>
      </c>
      <c r="D14" t="s">
        <v>124</v>
      </c>
      <c r="E14" s="46"/>
      <c r="H14" s="15"/>
      <c r="I14" s="11"/>
    </row>
    <row r="15" spans="1:9" ht="13.5" customHeight="1">
      <c r="A15">
        <v>14</v>
      </c>
      <c r="B15" t="s">
        <v>327</v>
      </c>
      <c r="C15" t="s">
        <v>125</v>
      </c>
      <c r="D15" t="s">
        <v>126</v>
      </c>
      <c r="E15" s="46"/>
      <c r="H15" s="15"/>
      <c r="I15" s="11"/>
    </row>
    <row r="16" spans="1:9" ht="13.5" customHeight="1">
      <c r="A16">
        <v>15</v>
      </c>
      <c r="B16" t="s">
        <v>40</v>
      </c>
      <c r="C16" t="s">
        <v>127</v>
      </c>
      <c r="D16" t="s">
        <v>128</v>
      </c>
      <c r="E16" s="46"/>
      <c r="H16" s="15"/>
      <c r="I16" s="11"/>
    </row>
    <row r="17" spans="1:9" ht="13.5" customHeight="1">
      <c r="A17">
        <v>16</v>
      </c>
      <c r="B17" t="s">
        <v>41</v>
      </c>
      <c r="C17" t="s">
        <v>129</v>
      </c>
      <c r="D17" t="s">
        <v>130</v>
      </c>
      <c r="E17" s="46"/>
      <c r="H17" s="15"/>
      <c r="I17" s="11"/>
    </row>
    <row r="18" spans="1:9" ht="13.5" customHeight="1">
      <c r="A18">
        <v>17</v>
      </c>
      <c r="B18" t="s">
        <v>42</v>
      </c>
      <c r="C18" t="s">
        <v>131</v>
      </c>
      <c r="D18" t="s">
        <v>132</v>
      </c>
      <c r="E18" s="46"/>
      <c r="H18" s="15"/>
      <c r="I18" s="11"/>
    </row>
    <row r="19" spans="1:5" ht="13.5" customHeight="1">
      <c r="A19">
        <v>18</v>
      </c>
      <c r="B19" t="s">
        <v>43</v>
      </c>
      <c r="C19" t="s">
        <v>133</v>
      </c>
      <c r="D19" t="s">
        <v>134</v>
      </c>
      <c r="E19" s="46"/>
    </row>
    <row r="20" spans="1:8" ht="13.5" customHeight="1">
      <c r="A20">
        <v>19</v>
      </c>
      <c r="B20" t="s">
        <v>44</v>
      </c>
      <c r="C20" t="s">
        <v>135</v>
      </c>
      <c r="D20" t="s">
        <v>136</v>
      </c>
      <c r="E20" s="46"/>
      <c r="H20" s="154"/>
    </row>
    <row r="21" spans="1:8" ht="13.5" customHeight="1">
      <c r="A21">
        <v>20</v>
      </c>
      <c r="B21" t="s">
        <v>45</v>
      </c>
      <c r="C21" t="s">
        <v>137</v>
      </c>
      <c r="D21" t="s">
        <v>138</v>
      </c>
      <c r="E21" s="46"/>
      <c r="H21" s="11"/>
    </row>
    <row r="22" spans="1:8" ht="13.5" customHeight="1">
      <c r="A22">
        <v>21</v>
      </c>
      <c r="B22" t="s">
        <v>46</v>
      </c>
      <c r="C22" t="s">
        <v>139</v>
      </c>
      <c r="D22" t="s">
        <v>140</v>
      </c>
      <c r="E22" s="46"/>
      <c r="H22" s="11"/>
    </row>
    <row r="23" spans="1:8" ht="13.5" customHeight="1">
      <c r="A23">
        <v>22</v>
      </c>
      <c r="B23" t="s">
        <v>47</v>
      </c>
      <c r="C23" t="s">
        <v>141</v>
      </c>
      <c r="D23" t="s">
        <v>142</v>
      </c>
      <c r="E23" s="46"/>
      <c r="H23" s="15"/>
    </row>
    <row r="24" spans="1:8" ht="13.5" customHeight="1">
      <c r="A24">
        <v>23</v>
      </c>
      <c r="B24" t="s">
        <v>48</v>
      </c>
      <c r="C24" t="s">
        <v>143</v>
      </c>
      <c r="D24" t="s">
        <v>144</v>
      </c>
      <c r="E24" s="46"/>
      <c r="H24" s="15"/>
    </row>
    <row r="25" spans="1:8" ht="13.5" customHeight="1">
      <c r="A25">
        <v>24</v>
      </c>
      <c r="B25" t="s">
        <v>49</v>
      </c>
      <c r="C25" t="s">
        <v>145</v>
      </c>
      <c r="D25" t="s">
        <v>146</v>
      </c>
      <c r="E25" s="46"/>
      <c r="H25" s="15"/>
    </row>
    <row r="26" spans="1:8" ht="13.5" customHeight="1">
      <c r="A26">
        <v>25</v>
      </c>
      <c r="B26" t="s">
        <v>50</v>
      </c>
      <c r="C26" t="s">
        <v>147</v>
      </c>
      <c r="D26" t="s">
        <v>148</v>
      </c>
      <c r="E26" s="46"/>
      <c r="H26" s="15"/>
    </row>
    <row r="27" spans="1:8" ht="13.5" customHeight="1">
      <c r="A27">
        <v>26</v>
      </c>
      <c r="B27" t="s">
        <v>51</v>
      </c>
      <c r="C27" t="s">
        <v>149</v>
      </c>
      <c r="D27" t="s">
        <v>150</v>
      </c>
      <c r="E27" s="46"/>
      <c r="H27" s="15"/>
    </row>
    <row r="28" spans="1:8" ht="13.5" customHeight="1">
      <c r="A28">
        <v>27</v>
      </c>
      <c r="B28" t="s">
        <v>52</v>
      </c>
      <c r="C28" t="s">
        <v>151</v>
      </c>
      <c r="D28" t="s">
        <v>152</v>
      </c>
      <c r="E28" s="46"/>
      <c r="H28" s="15"/>
    </row>
    <row r="29" spans="1:8" ht="13.5" customHeight="1">
      <c r="A29">
        <v>28</v>
      </c>
      <c r="B29" t="s">
        <v>53</v>
      </c>
      <c r="C29" t="s">
        <v>153</v>
      </c>
      <c r="D29" t="s">
        <v>154</v>
      </c>
      <c r="E29" s="46"/>
      <c r="H29" s="15"/>
    </row>
    <row r="30" spans="1:8" ht="13.5" customHeight="1">
      <c r="A30">
        <v>29</v>
      </c>
      <c r="B30" t="s">
        <v>54</v>
      </c>
      <c r="C30" t="s">
        <v>155</v>
      </c>
      <c r="D30" t="s">
        <v>156</v>
      </c>
      <c r="E30" s="46"/>
      <c r="H30" s="15"/>
    </row>
    <row r="31" spans="1:8" ht="13.5" customHeight="1">
      <c r="A31">
        <v>30</v>
      </c>
      <c r="B31" t="s">
        <v>55</v>
      </c>
      <c r="C31" t="s">
        <v>157</v>
      </c>
      <c r="D31" t="s">
        <v>158</v>
      </c>
      <c r="E31" s="46"/>
      <c r="H31" s="15"/>
    </row>
    <row r="32" spans="1:8" ht="13.5" customHeight="1">
      <c r="A32">
        <v>31</v>
      </c>
      <c r="B32" t="s">
        <v>56</v>
      </c>
      <c r="C32" t="s">
        <v>159</v>
      </c>
      <c r="D32" t="s">
        <v>160</v>
      </c>
      <c r="E32" s="46"/>
      <c r="H32" s="15"/>
    </row>
    <row r="33" spans="1:8" ht="13.5" customHeight="1">
      <c r="A33">
        <v>32</v>
      </c>
      <c r="B33" t="s">
        <v>57</v>
      </c>
      <c r="C33" t="s">
        <v>161</v>
      </c>
      <c r="D33" t="s">
        <v>162</v>
      </c>
      <c r="E33" s="46"/>
      <c r="H33" s="15"/>
    </row>
    <row r="34" spans="1:8" ht="13.5" customHeight="1">
      <c r="A34">
        <v>33</v>
      </c>
      <c r="B34" t="s">
        <v>58</v>
      </c>
      <c r="C34" t="s">
        <v>163</v>
      </c>
      <c r="D34" t="s">
        <v>164</v>
      </c>
      <c r="E34" s="46"/>
      <c r="H34" s="15"/>
    </row>
    <row r="35" spans="1:8" ht="13.5" customHeight="1">
      <c r="A35">
        <v>34</v>
      </c>
      <c r="B35" t="s">
        <v>59</v>
      </c>
      <c r="C35" t="s">
        <v>165</v>
      </c>
      <c r="D35" t="s">
        <v>166</v>
      </c>
      <c r="E35" s="46"/>
      <c r="H35" s="15"/>
    </row>
    <row r="36" spans="1:8" ht="13.5" customHeight="1">
      <c r="A36">
        <v>35</v>
      </c>
      <c r="B36" t="s">
        <v>60</v>
      </c>
      <c r="C36" t="s">
        <v>167</v>
      </c>
      <c r="D36" t="s">
        <v>168</v>
      </c>
      <c r="E36" s="46"/>
      <c r="H36" s="15"/>
    </row>
    <row r="37" spans="1:5" ht="13.5" customHeight="1">
      <c r="A37">
        <v>36</v>
      </c>
      <c r="B37" t="s">
        <v>61</v>
      </c>
      <c r="C37" t="s">
        <v>169</v>
      </c>
      <c r="D37" t="s">
        <v>170</v>
      </c>
      <c r="E37" s="46"/>
    </row>
    <row r="38" spans="1:5" ht="13.5" customHeight="1">
      <c r="A38">
        <v>37</v>
      </c>
      <c r="B38" t="s">
        <v>62</v>
      </c>
      <c r="C38" t="s">
        <v>171</v>
      </c>
      <c r="D38" t="s">
        <v>172</v>
      </c>
      <c r="E38" s="46"/>
    </row>
    <row r="39" spans="1:5" ht="13.5" customHeight="1">
      <c r="A39">
        <v>38</v>
      </c>
      <c r="B39" t="s">
        <v>63</v>
      </c>
      <c r="C39" t="s">
        <v>173</v>
      </c>
      <c r="D39" t="s">
        <v>174</v>
      </c>
      <c r="E39" s="46"/>
    </row>
    <row r="40" spans="1:5" ht="13.5" customHeight="1">
      <c r="A40">
        <v>39</v>
      </c>
      <c r="B40" t="s">
        <v>344</v>
      </c>
      <c r="E40" s="46"/>
    </row>
    <row r="41" spans="1:5" ht="13.5" customHeight="1">
      <c r="A41">
        <v>40</v>
      </c>
      <c r="E41" s="46"/>
    </row>
    <row r="42" spans="1:5" ht="13.5" customHeight="1">
      <c r="A42">
        <v>41</v>
      </c>
      <c r="B42" t="s">
        <v>65</v>
      </c>
      <c r="C42" t="s">
        <v>177</v>
      </c>
      <c r="D42" t="s">
        <v>178</v>
      </c>
      <c r="E42" s="46"/>
    </row>
    <row r="43" spans="1:5" ht="13.5" customHeight="1">
      <c r="A43">
        <v>42</v>
      </c>
      <c r="B43" t="s">
        <v>66</v>
      </c>
      <c r="C43" t="s">
        <v>179</v>
      </c>
      <c r="D43" t="s">
        <v>180</v>
      </c>
      <c r="E43" s="46"/>
    </row>
    <row r="44" spans="1:5" ht="13.5" customHeight="1">
      <c r="A44">
        <v>43</v>
      </c>
      <c r="B44" t="s">
        <v>67</v>
      </c>
      <c r="C44" t="s">
        <v>181</v>
      </c>
      <c r="D44" t="s">
        <v>182</v>
      </c>
      <c r="E44" s="46"/>
    </row>
    <row r="45" spans="1:5" ht="13.5" customHeight="1">
      <c r="A45">
        <v>44</v>
      </c>
      <c r="B45" t="s">
        <v>68</v>
      </c>
      <c r="C45" t="s">
        <v>183</v>
      </c>
      <c r="D45" t="s">
        <v>184</v>
      </c>
      <c r="E45" s="46"/>
    </row>
    <row r="46" spans="1:5" ht="13.5" customHeight="1">
      <c r="A46">
        <v>45</v>
      </c>
      <c r="B46" t="s">
        <v>69</v>
      </c>
      <c r="C46" t="s">
        <v>185</v>
      </c>
      <c r="D46" t="s">
        <v>186</v>
      </c>
      <c r="E46" s="46"/>
    </row>
    <row r="47" spans="1:5" ht="13.5" customHeight="1">
      <c r="A47">
        <v>46</v>
      </c>
      <c r="B47" t="s">
        <v>70</v>
      </c>
      <c r="C47" t="s">
        <v>187</v>
      </c>
      <c r="D47" t="s">
        <v>188</v>
      </c>
      <c r="E47" s="46"/>
    </row>
    <row r="48" spans="1:5" ht="13.5" customHeight="1">
      <c r="A48">
        <v>47</v>
      </c>
      <c r="B48" t="s">
        <v>71</v>
      </c>
      <c r="C48" t="s">
        <v>189</v>
      </c>
      <c r="D48" t="s">
        <v>190</v>
      </c>
      <c r="E48" s="46"/>
    </row>
    <row r="49" spans="1:5" ht="13.5" customHeight="1">
      <c r="A49">
        <v>48</v>
      </c>
      <c r="B49" t="s">
        <v>72</v>
      </c>
      <c r="C49" t="s">
        <v>191</v>
      </c>
      <c r="D49" t="s">
        <v>192</v>
      </c>
      <c r="E49" s="46"/>
    </row>
    <row r="50" spans="1:5" ht="13.5" customHeight="1">
      <c r="A50">
        <v>49</v>
      </c>
      <c r="B50" t="s">
        <v>73</v>
      </c>
      <c r="C50" t="s">
        <v>193</v>
      </c>
      <c r="D50" t="s">
        <v>194</v>
      </c>
      <c r="E50" s="46"/>
    </row>
    <row r="51" spans="1:5" ht="13.5" customHeight="1">
      <c r="A51">
        <v>50</v>
      </c>
      <c r="B51" t="s">
        <v>74</v>
      </c>
      <c r="C51" t="s">
        <v>195</v>
      </c>
      <c r="D51" t="s">
        <v>196</v>
      </c>
      <c r="E51" s="46"/>
    </row>
    <row r="52" spans="1:5" ht="13.5" customHeight="1">
      <c r="A52">
        <v>51</v>
      </c>
      <c r="B52" t="s">
        <v>75</v>
      </c>
      <c r="C52" t="s">
        <v>197</v>
      </c>
      <c r="D52" t="s">
        <v>198</v>
      </c>
      <c r="E52" s="46"/>
    </row>
    <row r="53" spans="1:5" ht="13.5" customHeight="1">
      <c r="A53">
        <v>52</v>
      </c>
      <c r="B53" t="s">
        <v>76</v>
      </c>
      <c r="C53" t="s">
        <v>199</v>
      </c>
      <c r="D53" t="s">
        <v>200</v>
      </c>
      <c r="E53" s="46"/>
    </row>
    <row r="54" spans="1:5" ht="13.5" customHeight="1">
      <c r="A54">
        <v>53</v>
      </c>
      <c r="B54" t="s">
        <v>77</v>
      </c>
      <c r="C54" t="s">
        <v>202</v>
      </c>
      <c r="D54" t="s">
        <v>201</v>
      </c>
      <c r="E54" s="46"/>
    </row>
    <row r="55" spans="1:5" ht="13.5" customHeight="1">
      <c r="A55">
        <v>54</v>
      </c>
      <c r="B55" t="s">
        <v>78</v>
      </c>
      <c r="C55" t="s">
        <v>203</v>
      </c>
      <c r="D55" t="s">
        <v>204</v>
      </c>
      <c r="E55" s="46"/>
    </row>
    <row r="56" spans="1:5" ht="13.5" customHeight="1">
      <c r="A56">
        <v>55</v>
      </c>
      <c r="B56" t="s">
        <v>79</v>
      </c>
      <c r="C56" t="s">
        <v>205</v>
      </c>
      <c r="D56" t="s">
        <v>206</v>
      </c>
      <c r="E56" s="46"/>
    </row>
    <row r="57" spans="1:5" ht="13.5" customHeight="1">
      <c r="A57">
        <v>56</v>
      </c>
      <c r="B57" t="s">
        <v>80</v>
      </c>
      <c r="C57" t="s">
        <v>207</v>
      </c>
      <c r="D57" t="s">
        <v>208</v>
      </c>
      <c r="E57" s="46"/>
    </row>
    <row r="58" spans="1:5" ht="13.5" customHeight="1">
      <c r="A58">
        <v>57</v>
      </c>
      <c r="B58" t="s">
        <v>81</v>
      </c>
      <c r="C58" t="s">
        <v>209</v>
      </c>
      <c r="D58" t="s">
        <v>210</v>
      </c>
      <c r="E58" s="46"/>
    </row>
    <row r="59" spans="1:5" ht="13.5" customHeight="1">
      <c r="A59">
        <v>58</v>
      </c>
      <c r="B59" t="s">
        <v>82</v>
      </c>
      <c r="C59" t="s">
        <v>211</v>
      </c>
      <c r="D59" t="s">
        <v>212</v>
      </c>
      <c r="E59" s="46"/>
    </row>
    <row r="60" spans="1:5" ht="13.5" customHeight="1">
      <c r="A60">
        <v>59</v>
      </c>
      <c r="B60" t="s">
        <v>83</v>
      </c>
      <c r="C60" t="s">
        <v>213</v>
      </c>
      <c r="D60" t="s">
        <v>214</v>
      </c>
      <c r="E60" s="46"/>
    </row>
    <row r="61" spans="1:5" ht="13.5" customHeight="1">
      <c r="A61">
        <v>60</v>
      </c>
      <c r="B61" t="s">
        <v>84</v>
      </c>
      <c r="C61" t="s">
        <v>215</v>
      </c>
      <c r="D61" t="s">
        <v>216</v>
      </c>
      <c r="E61" s="46"/>
    </row>
    <row r="62" spans="1:5" ht="13.5" customHeight="1">
      <c r="A62">
        <v>61</v>
      </c>
      <c r="B62" t="s">
        <v>85</v>
      </c>
      <c r="C62" t="s">
        <v>217</v>
      </c>
      <c r="D62" t="s">
        <v>218</v>
      </c>
      <c r="E62" s="46"/>
    </row>
    <row r="63" spans="1:5" ht="13.5" customHeight="1">
      <c r="A63">
        <v>62</v>
      </c>
      <c r="B63" t="s">
        <v>86</v>
      </c>
      <c r="C63" t="s">
        <v>219</v>
      </c>
      <c r="D63" t="s">
        <v>220</v>
      </c>
      <c r="E63" s="46"/>
    </row>
    <row r="64" spans="1:5" ht="13.5" customHeight="1">
      <c r="A64">
        <v>63</v>
      </c>
      <c r="B64" t="s">
        <v>87</v>
      </c>
      <c r="C64" t="s">
        <v>221</v>
      </c>
      <c r="D64" t="s">
        <v>222</v>
      </c>
      <c r="E64" s="46"/>
    </row>
    <row r="65" spans="1:5" ht="13.5" customHeight="1">
      <c r="A65">
        <v>64</v>
      </c>
      <c r="B65" t="s">
        <v>88</v>
      </c>
      <c r="C65" t="s">
        <v>223</v>
      </c>
      <c r="D65" t="s">
        <v>224</v>
      </c>
      <c r="E65" s="46"/>
    </row>
    <row r="66" spans="1:5" ht="13.5" customHeight="1">
      <c r="A66">
        <v>65</v>
      </c>
      <c r="B66" t="s">
        <v>89</v>
      </c>
      <c r="C66" t="s">
        <v>225</v>
      </c>
      <c r="D66" t="s">
        <v>226</v>
      </c>
      <c r="E66" s="46"/>
    </row>
    <row r="67" spans="1:5" ht="13.5" customHeight="1">
      <c r="A67">
        <v>66</v>
      </c>
      <c r="B67" t="s">
        <v>345</v>
      </c>
      <c r="C67" t="s">
        <v>346</v>
      </c>
      <c r="D67" t="s">
        <v>347</v>
      </c>
      <c r="E67" s="46"/>
    </row>
    <row r="68" spans="1:4" ht="13.5" customHeight="1">
      <c r="A68">
        <v>70</v>
      </c>
      <c r="B68" t="s">
        <v>64</v>
      </c>
      <c r="C68" t="s">
        <v>175</v>
      </c>
      <c r="D68" t="s">
        <v>176</v>
      </c>
    </row>
    <row r="69" spans="1:4" ht="13.5" customHeight="1">
      <c r="A69">
        <v>71</v>
      </c>
      <c r="B69" t="s">
        <v>283</v>
      </c>
      <c r="C69" t="s">
        <v>284</v>
      </c>
      <c r="D69" t="s">
        <v>285</v>
      </c>
    </row>
    <row r="70" spans="1:5" ht="13.5" customHeight="1">
      <c r="A70">
        <v>72</v>
      </c>
      <c r="B70" t="s">
        <v>90</v>
      </c>
      <c r="C70" t="s">
        <v>227</v>
      </c>
      <c r="D70" t="s">
        <v>228</v>
      </c>
      <c r="E70" s="46"/>
    </row>
    <row r="71" spans="1:4" ht="13.5" customHeight="1">
      <c r="A71">
        <v>73</v>
      </c>
      <c r="B71" t="s">
        <v>91</v>
      </c>
      <c r="C71" t="s">
        <v>229</v>
      </c>
      <c r="D71" t="s">
        <v>230</v>
      </c>
    </row>
    <row r="72" spans="1:4" ht="13.5" customHeight="1">
      <c r="A72">
        <v>74</v>
      </c>
      <c r="B72" t="s">
        <v>93</v>
      </c>
      <c r="C72" t="s">
        <v>232</v>
      </c>
      <c r="D72" t="s">
        <v>233</v>
      </c>
    </row>
    <row r="73" spans="1:4" ht="13.5" customHeight="1">
      <c r="A73">
        <v>75</v>
      </c>
      <c r="B73" t="s">
        <v>94</v>
      </c>
      <c r="C73" t="s">
        <v>234</v>
      </c>
      <c r="D73" t="s">
        <v>235</v>
      </c>
    </row>
    <row r="74" spans="1:4" ht="13.5" customHeight="1">
      <c r="A74">
        <v>76</v>
      </c>
      <c r="B74" t="s">
        <v>92</v>
      </c>
      <c r="C74" t="s">
        <v>231</v>
      </c>
      <c r="D74" t="s">
        <v>289</v>
      </c>
    </row>
    <row r="75" spans="1:4" ht="13.5" customHeight="1">
      <c r="A75">
        <v>77</v>
      </c>
      <c r="B75" t="s">
        <v>95</v>
      </c>
      <c r="C75" t="s">
        <v>236</v>
      </c>
      <c r="D75" t="s">
        <v>270</v>
      </c>
    </row>
    <row r="76" spans="1:4" ht="13.5" customHeight="1">
      <c r="A76">
        <v>78</v>
      </c>
      <c r="B76" t="s">
        <v>277</v>
      </c>
      <c r="C76" t="s">
        <v>278</v>
      </c>
      <c r="D76" t="s">
        <v>282</v>
      </c>
    </row>
    <row r="77" spans="1:4" ht="13.5" customHeight="1">
      <c r="A77">
        <v>79</v>
      </c>
      <c r="B77" t="s">
        <v>279</v>
      </c>
      <c r="C77" t="s">
        <v>280</v>
      </c>
      <c r="D77" t="s">
        <v>281</v>
      </c>
    </row>
    <row r="78" spans="1:4" ht="13.5" customHeight="1">
      <c r="A78">
        <v>80</v>
      </c>
      <c r="B78" t="s">
        <v>286</v>
      </c>
      <c r="C78" t="s">
        <v>287</v>
      </c>
      <c r="D78" t="s">
        <v>288</v>
      </c>
    </row>
    <row r="79" spans="1:4" ht="13.5" customHeight="1">
      <c r="A79">
        <v>81</v>
      </c>
      <c r="B79" t="s">
        <v>292</v>
      </c>
      <c r="C79" t="s">
        <v>293</v>
      </c>
      <c r="D79" t="s">
        <v>294</v>
      </c>
    </row>
    <row r="80" ht="13.5" customHeight="1">
      <c r="E80" s="46"/>
    </row>
    <row r="81" ht="13.5" customHeight="1">
      <c r="E81" s="46"/>
    </row>
    <row r="82" ht="13.5" customHeight="1">
      <c r="E82" s="46"/>
    </row>
    <row r="83" ht="13.5" customHeight="1">
      <c r="E83" s="46"/>
    </row>
    <row r="84" ht="13.5" customHeight="1">
      <c r="E84" s="46"/>
    </row>
    <row r="85" ht="13.5" customHeight="1">
      <c r="E85" s="46"/>
    </row>
    <row r="86" ht="13.5" customHeight="1">
      <c r="E86" s="46"/>
    </row>
    <row r="87" ht="13.5" customHeight="1">
      <c r="E87" s="46"/>
    </row>
    <row r="88" ht="13.5" customHeight="1">
      <c r="E88" s="46"/>
    </row>
    <row r="89" ht="13.5" customHeight="1">
      <c r="E89" s="46"/>
    </row>
    <row r="90" ht="13.5" customHeight="1">
      <c r="E90" s="46"/>
    </row>
    <row r="91" ht="13.5" customHeight="1">
      <c r="E91" s="46"/>
    </row>
    <row r="92" ht="13.5" customHeight="1">
      <c r="E92" s="46"/>
    </row>
    <row r="93" ht="13.5" customHeight="1">
      <c r="E93" s="46"/>
    </row>
    <row r="94" ht="13.5" customHeight="1">
      <c r="E94" s="46"/>
    </row>
    <row r="95" ht="13.5" customHeight="1">
      <c r="E95" s="46"/>
    </row>
    <row r="96" ht="13.5" customHeight="1">
      <c r="E96" s="46"/>
    </row>
    <row r="97" ht="13.5" customHeight="1">
      <c r="E97" s="46"/>
    </row>
    <row r="98" ht="13.5" customHeight="1">
      <c r="E98" s="46"/>
    </row>
    <row r="99" ht="13.5" customHeight="1">
      <c r="E99" s="46"/>
    </row>
    <row r="100" ht="13.5" customHeight="1">
      <c r="E100" s="46"/>
    </row>
    <row r="101" ht="13.5" customHeight="1">
      <c r="E101" s="46"/>
    </row>
    <row r="102" ht="13.5" customHeight="1">
      <c r="E102" s="46"/>
    </row>
    <row r="103" ht="13.5" customHeight="1">
      <c r="E103" s="46"/>
    </row>
    <row r="104" ht="13.5" customHeight="1">
      <c r="E104" s="46"/>
    </row>
    <row r="105" ht="13.5" customHeight="1">
      <c r="E105" s="46"/>
    </row>
    <row r="106" ht="13.5" customHeight="1">
      <c r="E106" s="46"/>
    </row>
    <row r="107" ht="13.5" customHeight="1">
      <c r="E107" s="46"/>
    </row>
    <row r="108" ht="13.5" customHeight="1">
      <c r="E108" s="46"/>
    </row>
    <row r="109" ht="13.5" customHeight="1">
      <c r="E109" s="46"/>
    </row>
    <row r="110" ht="13.5" customHeight="1">
      <c r="E110" s="46"/>
    </row>
    <row r="111" ht="13.5" customHeight="1">
      <c r="E111" s="46"/>
    </row>
    <row r="112" ht="13.5" customHeight="1">
      <c r="E112" s="46"/>
    </row>
    <row r="113" ht="13.5" customHeight="1">
      <c r="E113" s="46"/>
    </row>
    <row r="114" ht="13.5" customHeight="1">
      <c r="E114" s="46"/>
    </row>
    <row r="115" ht="13.5" customHeight="1">
      <c r="E115" s="46"/>
    </row>
    <row r="116" ht="13.5" customHeight="1">
      <c r="E116" s="46"/>
    </row>
    <row r="117" ht="13.5" customHeight="1">
      <c r="E117" s="46"/>
    </row>
    <row r="118" ht="13.5" customHeight="1">
      <c r="E118" s="46"/>
    </row>
    <row r="119" ht="13.5" customHeight="1">
      <c r="E119" s="46"/>
    </row>
    <row r="120" ht="13.5" customHeight="1">
      <c r="E120" s="46"/>
    </row>
    <row r="121" ht="13.5" customHeight="1">
      <c r="E121" s="46"/>
    </row>
    <row r="122" ht="13.5" customHeight="1">
      <c r="E122" s="46"/>
    </row>
    <row r="123" ht="13.5" customHeight="1">
      <c r="E123" s="46"/>
    </row>
    <row r="124" ht="13.5" customHeight="1">
      <c r="E124" s="46"/>
    </row>
    <row r="125" ht="13.5" customHeight="1">
      <c r="E125" s="46"/>
    </row>
    <row r="126" ht="13.5" customHeight="1">
      <c r="E126" s="46"/>
    </row>
    <row r="127" ht="13.5" customHeight="1">
      <c r="E127" s="46"/>
    </row>
    <row r="128" ht="13.5" customHeight="1">
      <c r="E128" s="46"/>
    </row>
    <row r="129" ht="13.5" customHeight="1">
      <c r="E129" s="46"/>
    </row>
    <row r="130" ht="13.5" customHeight="1">
      <c r="E130" s="46"/>
    </row>
    <row r="131" ht="13.5" customHeight="1">
      <c r="E131" s="46"/>
    </row>
    <row r="132" ht="13.5" customHeight="1">
      <c r="E132" s="46"/>
    </row>
    <row r="133" ht="13.5" customHeight="1">
      <c r="E133" s="46"/>
    </row>
    <row r="134" ht="13.5" customHeight="1">
      <c r="E134" s="46"/>
    </row>
    <row r="135" ht="13.5" customHeight="1">
      <c r="E135" s="46"/>
    </row>
    <row r="136" ht="13.5" customHeight="1">
      <c r="E136" s="46"/>
    </row>
    <row r="137" ht="13.5" customHeight="1">
      <c r="E137" s="46"/>
    </row>
    <row r="138" ht="13.5" customHeight="1">
      <c r="E138" s="46"/>
    </row>
    <row r="139" ht="13.5" customHeight="1">
      <c r="E139" s="46"/>
    </row>
    <row r="140" ht="13.5" customHeight="1">
      <c r="E140" s="46"/>
    </row>
    <row r="141" ht="13.5" customHeight="1">
      <c r="E141" s="46"/>
    </row>
    <row r="142" ht="13.5" customHeight="1">
      <c r="E142" s="46"/>
    </row>
    <row r="143" ht="13.5" customHeight="1">
      <c r="E143" s="46"/>
    </row>
    <row r="144" ht="13.5" customHeight="1">
      <c r="E144" s="46"/>
    </row>
    <row r="145" ht="13.5" customHeight="1">
      <c r="E145" s="46"/>
    </row>
    <row r="146" ht="13.5" customHeight="1">
      <c r="E146" s="46"/>
    </row>
    <row r="147" ht="13.5" customHeight="1">
      <c r="E147" s="46"/>
    </row>
    <row r="148" ht="13.5" customHeight="1">
      <c r="E148" s="46"/>
    </row>
    <row r="149" ht="13.5" customHeight="1">
      <c r="E149" s="46"/>
    </row>
    <row r="150" ht="13.5" customHeight="1">
      <c r="E150" s="46"/>
    </row>
    <row r="151" ht="13.5" customHeight="1">
      <c r="E151" s="46"/>
    </row>
    <row r="152" ht="13.5" customHeight="1">
      <c r="E152" s="46"/>
    </row>
    <row r="153" ht="13.5" customHeight="1">
      <c r="E153" s="46"/>
    </row>
    <row r="154" ht="13.5" customHeight="1">
      <c r="E154" s="46"/>
    </row>
    <row r="155" ht="13.5" customHeight="1">
      <c r="E155" s="46"/>
    </row>
    <row r="156" ht="13.5" customHeight="1">
      <c r="E156" s="46"/>
    </row>
    <row r="157" ht="13.5" customHeight="1">
      <c r="E157" s="46"/>
    </row>
    <row r="158" ht="13.5" customHeight="1">
      <c r="E158" s="46"/>
    </row>
    <row r="159" ht="13.5" customHeight="1">
      <c r="E159" s="46"/>
    </row>
    <row r="160" ht="13.5" customHeight="1">
      <c r="E160" s="46"/>
    </row>
    <row r="161" ht="13.5" customHeight="1">
      <c r="E161" s="46"/>
    </row>
    <row r="162" ht="13.5" customHeight="1">
      <c r="E162" s="46"/>
    </row>
    <row r="163" ht="13.5" customHeight="1">
      <c r="E163" s="46"/>
    </row>
    <row r="164" ht="13.5" customHeight="1">
      <c r="E164" s="46"/>
    </row>
    <row r="165" ht="13.5" customHeight="1">
      <c r="E165" s="46"/>
    </row>
    <row r="166" ht="13.5" customHeight="1">
      <c r="E166" s="46"/>
    </row>
    <row r="167" ht="13.5" customHeight="1">
      <c r="E167" s="46"/>
    </row>
    <row r="168" ht="13.5" customHeight="1">
      <c r="E168" s="46"/>
    </row>
    <row r="169" ht="13.5" customHeight="1">
      <c r="E169" s="46"/>
    </row>
    <row r="170" ht="13.5" customHeight="1">
      <c r="E170" s="46"/>
    </row>
    <row r="171" ht="13.5" customHeight="1">
      <c r="E171" s="46"/>
    </row>
    <row r="172" ht="13.5" customHeight="1">
      <c r="E172" s="46"/>
    </row>
    <row r="173" ht="13.5" customHeight="1">
      <c r="E173" s="46"/>
    </row>
    <row r="174" ht="13.5" customHeight="1">
      <c r="E174" s="46"/>
    </row>
    <row r="175" ht="13.5" customHeight="1">
      <c r="E175" s="46"/>
    </row>
    <row r="176" ht="13.5" customHeight="1">
      <c r="E176" s="46"/>
    </row>
    <row r="177" ht="13.5" customHeight="1">
      <c r="E177" s="46"/>
    </row>
    <row r="178" ht="13.5" customHeight="1">
      <c r="E178" s="46"/>
    </row>
    <row r="179" ht="13.5" customHeight="1">
      <c r="E179" s="46"/>
    </row>
    <row r="180" ht="13.5" customHeight="1">
      <c r="E180" s="46"/>
    </row>
    <row r="181" ht="13.5" customHeight="1">
      <c r="E181" s="46"/>
    </row>
    <row r="182" ht="13.5" customHeight="1">
      <c r="E182" s="46"/>
    </row>
    <row r="183" ht="13.5" customHeight="1">
      <c r="E183" s="46"/>
    </row>
    <row r="184" ht="13.5" customHeight="1">
      <c r="E184" s="46"/>
    </row>
    <row r="185" ht="13.5" customHeight="1">
      <c r="E185" s="46"/>
    </row>
    <row r="186" ht="13.5" customHeight="1">
      <c r="E186" s="46"/>
    </row>
    <row r="187" ht="13.5" customHeight="1">
      <c r="E187" s="46"/>
    </row>
    <row r="188" ht="13.5" customHeight="1">
      <c r="E188" s="46"/>
    </row>
    <row r="189" ht="13.5" customHeight="1">
      <c r="E189" s="46"/>
    </row>
    <row r="190" ht="13.5" customHeight="1">
      <c r="E190" s="46"/>
    </row>
    <row r="191" ht="13.5" customHeight="1">
      <c r="E191" s="46"/>
    </row>
    <row r="192" ht="13.5" customHeight="1">
      <c r="E192" s="46"/>
    </row>
    <row r="193" ht="13.5" customHeight="1">
      <c r="E193" s="46"/>
    </row>
    <row r="194" ht="13.5" customHeight="1">
      <c r="E194" s="46"/>
    </row>
    <row r="195" ht="13.5" customHeight="1">
      <c r="E195" s="46"/>
    </row>
    <row r="196" ht="13.5" customHeight="1">
      <c r="E196" s="46"/>
    </row>
    <row r="197" ht="13.5" customHeight="1">
      <c r="E197" s="46"/>
    </row>
    <row r="198" ht="13.5" customHeight="1">
      <c r="E198" s="46"/>
    </row>
    <row r="199" ht="13.5" customHeight="1">
      <c r="E199" s="46"/>
    </row>
    <row r="200" ht="13.5" customHeight="1">
      <c r="E200" s="46"/>
    </row>
    <row r="201" ht="13.5" customHeight="1">
      <c r="E201" s="46"/>
    </row>
    <row r="202" ht="13.5" customHeight="1">
      <c r="E202" s="46"/>
    </row>
    <row r="203" ht="13.5" customHeight="1">
      <c r="E203" s="46"/>
    </row>
    <row r="204" ht="13.5" customHeight="1">
      <c r="E204" s="46"/>
    </row>
    <row r="205" ht="13.5" customHeight="1">
      <c r="E205" s="46"/>
    </row>
    <row r="206" ht="13.5" customHeight="1">
      <c r="E206" s="46"/>
    </row>
    <row r="207" ht="13.5" customHeight="1">
      <c r="E207" s="46"/>
    </row>
    <row r="208" ht="13.5" customHeight="1">
      <c r="E208" s="46"/>
    </row>
    <row r="209" ht="13.5" customHeight="1">
      <c r="E209" s="46"/>
    </row>
    <row r="210" ht="13.5" customHeight="1">
      <c r="E210" s="46"/>
    </row>
    <row r="211" ht="13.5" customHeight="1">
      <c r="E211" s="46"/>
    </row>
    <row r="212" ht="13.5" customHeight="1">
      <c r="E212" s="46"/>
    </row>
    <row r="213" ht="13.5" customHeight="1">
      <c r="E213" s="46"/>
    </row>
    <row r="214" ht="13.5" customHeight="1">
      <c r="E214" s="46"/>
    </row>
    <row r="215" ht="13.5" customHeight="1">
      <c r="E215" s="46"/>
    </row>
    <row r="216" ht="13.5" customHeight="1">
      <c r="E216" s="46"/>
    </row>
    <row r="217" ht="13.5" customHeight="1">
      <c r="E217" s="46"/>
    </row>
    <row r="218" ht="13.5" customHeight="1">
      <c r="E218" s="46"/>
    </row>
    <row r="219" ht="13.5" customHeight="1">
      <c r="E219" s="46"/>
    </row>
    <row r="220" ht="13.5" customHeight="1">
      <c r="E220" s="46"/>
    </row>
    <row r="221" ht="13.5" customHeight="1">
      <c r="E221" s="46"/>
    </row>
    <row r="222" ht="13.5" customHeight="1">
      <c r="E222" s="46"/>
    </row>
    <row r="223" ht="13.5" customHeight="1">
      <c r="E223" s="46"/>
    </row>
    <row r="224" ht="13.5" customHeight="1">
      <c r="E224" s="46"/>
    </row>
    <row r="225" ht="13.5" customHeight="1">
      <c r="E225" s="46"/>
    </row>
    <row r="226" ht="13.5" customHeight="1">
      <c r="E226" s="46"/>
    </row>
    <row r="227" ht="13.5" customHeight="1">
      <c r="E227" s="46"/>
    </row>
    <row r="228" ht="13.5" customHeight="1">
      <c r="E228" s="46"/>
    </row>
    <row r="229" ht="13.5" customHeight="1">
      <c r="E229" s="46"/>
    </row>
    <row r="230" ht="13.5" customHeight="1">
      <c r="E230" s="46"/>
    </row>
    <row r="231" ht="13.5" customHeight="1">
      <c r="E231" s="46"/>
    </row>
    <row r="232" ht="13.5" customHeight="1">
      <c r="E232" s="46"/>
    </row>
    <row r="233" ht="13.5" customHeight="1">
      <c r="E233" s="46"/>
    </row>
    <row r="234" ht="13.5" customHeight="1">
      <c r="E234" s="46"/>
    </row>
    <row r="235" ht="13.5" customHeight="1">
      <c r="E235" s="46"/>
    </row>
  </sheetData>
  <sheetProtection/>
  <protectedRanges>
    <protectedRange password="CD85" sqref="H3 H21" name="範囲1"/>
  </protectedRanges>
  <dataValidations count="2">
    <dataValidation allowBlank="1" showInputMessage="1" showErrorMessage="1" imeMode="hiragana" sqref="D1:D39 D42:D66 D74 D77:D65536 D75 D68:D73"/>
    <dataValidation allowBlank="1" showInputMessage="1" showErrorMessage="1" imeMode="halfKatakana" sqref="C1:C39 C42:C66 C74 C75:C65536 C68:C73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 Ogasawara</dc:creator>
  <cp:keywords/>
  <dc:description/>
  <cp:lastModifiedBy>茂木 裕介</cp:lastModifiedBy>
  <cp:lastPrinted>2021-04-16T05:48:14Z</cp:lastPrinted>
  <dcterms:created xsi:type="dcterms:W3CDTF">2006-12-13T02:42:37Z</dcterms:created>
  <dcterms:modified xsi:type="dcterms:W3CDTF">2021-07-05T10:44:05Z</dcterms:modified>
  <cp:category/>
  <cp:version/>
  <cp:contentType/>
  <cp:contentStatus/>
</cp:coreProperties>
</file>