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48464\Desktop\千葉志行\千葉志行（個人）\012_部活\市委員長業務\R6\06_各大会\02_中総体\申込書\"/>
    </mc:Choice>
  </mc:AlternateContent>
  <xr:revisionPtr revIDLastSave="0" documentId="13_ncr:1_{C2BFC8A2-0720-49B7-9DCA-24185A2A4295}" xr6:coauthVersionLast="36" xr6:coauthVersionMax="36" xr10:uidLastSave="{00000000-0000-0000-0000-000000000000}"/>
  <bookViews>
    <workbookView xWindow="-15" yWindow="-15" windowWidth="19260" windowHeight="8760" tabRatio="705" firstSheet="1" activeTab="5" xr2:uid="{00000000-000D-0000-FFFF-FFFF00000000}"/>
  </bookViews>
  <sheets>
    <sheet name="入力用" sheetId="1" r:id="rId1"/>
    <sheet name="提出用" sheetId="2" r:id="rId2"/>
    <sheet name="貼付用" sheetId="8" r:id="rId3"/>
    <sheet name="合同チーム(2校入力用)" sheetId="6" r:id="rId4"/>
    <sheet name="合同チーム(2校提出用)" sheetId="7" r:id="rId5"/>
    <sheet name="合同チーム(3校入力用)" sheetId="9" r:id="rId6"/>
    <sheet name="合同チーム(3校提出用)" sheetId="12" r:id="rId7"/>
  </sheets>
  <definedNames>
    <definedName name="_xlnm.Print_Area" localSheetId="4">'合同チーム(2校提出用)'!$E$1:$M$34</definedName>
    <definedName name="_xlnm.Print_Area" localSheetId="6">'合同チーム(3校提出用)'!$E$1:$M$34</definedName>
    <definedName name="_xlnm.Print_Area" localSheetId="1">提出用!$E$1:$L$34</definedName>
    <definedName name="_xlnm.Print_Area" localSheetId="2">貼付用!$F$2:$M$25</definedName>
  </definedNames>
  <calcPr calcId="191029"/>
</workbook>
</file>

<file path=xl/calcChain.xml><?xml version="1.0" encoding="utf-8"?>
<calcChain xmlns="http://schemas.openxmlformats.org/spreadsheetml/2006/main">
  <c r="E29" i="12" l="1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I7" i="1" l="1"/>
  <c r="L7" i="12"/>
  <c r="L7" i="7"/>
  <c r="L8" i="12" l="1"/>
  <c r="K8" i="12"/>
  <c r="I8" i="12"/>
  <c r="G8" i="12"/>
  <c r="B8" i="12"/>
  <c r="A8" i="12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L8" i="7"/>
  <c r="K8" i="7"/>
  <c r="B8" i="7"/>
  <c r="I8" i="7" s="1"/>
  <c r="A8" i="7"/>
  <c r="G8" i="7" s="1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F7" i="8"/>
  <c r="L3" i="8" l="1"/>
  <c r="B3" i="8"/>
  <c r="D3" i="8" s="1"/>
  <c r="J3" i="8" s="1"/>
  <c r="A3" i="8"/>
  <c r="C3" i="8" s="1"/>
  <c r="H3" i="8" s="1"/>
  <c r="E12" i="2"/>
  <c r="K8" i="2"/>
  <c r="B8" i="2"/>
  <c r="I8" i="2" s="1"/>
  <c r="A8" i="2"/>
  <c r="G8" i="2" s="1"/>
  <c r="K7" i="1"/>
  <c r="J7" i="1"/>
  <c r="H7" i="1"/>
  <c r="G7" i="1"/>
  <c r="F7" i="1"/>
  <c r="E7" i="1"/>
  <c r="D7" i="1"/>
  <c r="C7" i="1"/>
  <c r="B7" i="1"/>
  <c r="K7" i="2" l="1"/>
  <c r="L2" i="8" l="1"/>
  <c r="L30" i="12" l="1"/>
  <c r="K30" i="12"/>
  <c r="B30" i="12"/>
  <c r="I30" i="12" s="1"/>
  <c r="A30" i="12"/>
  <c r="G30" i="12" s="1"/>
  <c r="M30" i="12"/>
  <c r="M29" i="12"/>
  <c r="L29" i="12"/>
  <c r="K29" i="12"/>
  <c r="M28" i="12"/>
  <c r="L28" i="12"/>
  <c r="K28" i="12"/>
  <c r="M27" i="12"/>
  <c r="L27" i="12"/>
  <c r="K27" i="12"/>
  <c r="M26" i="12"/>
  <c r="L26" i="12"/>
  <c r="K26" i="12"/>
  <c r="M25" i="12"/>
  <c r="L25" i="12"/>
  <c r="K25" i="12"/>
  <c r="M24" i="12"/>
  <c r="L24" i="12"/>
  <c r="K24" i="12"/>
  <c r="M23" i="12"/>
  <c r="L23" i="12"/>
  <c r="K23" i="12"/>
  <c r="M22" i="12"/>
  <c r="L22" i="12"/>
  <c r="K22" i="12"/>
  <c r="M21" i="12"/>
  <c r="L21" i="12"/>
  <c r="K21" i="12"/>
  <c r="M20" i="12"/>
  <c r="L20" i="12"/>
  <c r="K20" i="12"/>
  <c r="M19" i="12"/>
  <c r="L19" i="12"/>
  <c r="K19" i="12"/>
  <c r="M18" i="12"/>
  <c r="L18" i="12"/>
  <c r="K18" i="12"/>
  <c r="M17" i="12"/>
  <c r="L17" i="12"/>
  <c r="K17" i="12"/>
  <c r="M16" i="12"/>
  <c r="L16" i="12"/>
  <c r="K16" i="12"/>
  <c r="M15" i="12"/>
  <c r="L15" i="12"/>
  <c r="K15" i="12"/>
  <c r="M14" i="12"/>
  <c r="L14" i="12"/>
  <c r="K14" i="12"/>
  <c r="M13" i="12"/>
  <c r="L13" i="12"/>
  <c r="K13" i="12"/>
  <c r="B10" i="12"/>
  <c r="I10" i="12" s="1"/>
  <c r="A10" i="12"/>
  <c r="G10" i="12" s="1"/>
  <c r="K10" i="12"/>
  <c r="K9" i="12"/>
  <c r="L9" i="12"/>
  <c r="K7" i="12"/>
  <c r="B4" i="9"/>
  <c r="L3" i="12" s="1"/>
  <c r="A4" i="9"/>
  <c r="L2" i="12" s="1"/>
  <c r="B29" i="12"/>
  <c r="I29" i="12" s="1"/>
  <c r="A29" i="12"/>
  <c r="G29" i="12" s="1"/>
  <c r="B28" i="12"/>
  <c r="I28" i="12" s="1"/>
  <c r="A28" i="12"/>
  <c r="G28" i="12" s="1"/>
  <c r="B27" i="12"/>
  <c r="I27" i="12" s="1"/>
  <c r="A27" i="12"/>
  <c r="G27" i="12" s="1"/>
  <c r="B26" i="12"/>
  <c r="I26" i="12" s="1"/>
  <c r="A26" i="12"/>
  <c r="G26" i="12" s="1"/>
  <c r="B25" i="12"/>
  <c r="I25" i="12" s="1"/>
  <c r="A25" i="12"/>
  <c r="G25" i="12" s="1"/>
  <c r="B24" i="12"/>
  <c r="I24" i="12" s="1"/>
  <c r="A24" i="12"/>
  <c r="G24" i="12" s="1"/>
  <c r="B23" i="12"/>
  <c r="I23" i="12" s="1"/>
  <c r="A23" i="12"/>
  <c r="G23" i="12" s="1"/>
  <c r="B22" i="12"/>
  <c r="I22" i="12" s="1"/>
  <c r="A22" i="12"/>
  <c r="G22" i="12" s="1"/>
  <c r="B21" i="12"/>
  <c r="I21" i="12" s="1"/>
  <c r="A21" i="12"/>
  <c r="G21" i="12" s="1"/>
  <c r="B20" i="12"/>
  <c r="I20" i="12" s="1"/>
  <c r="A20" i="12"/>
  <c r="G20" i="12" s="1"/>
  <c r="B19" i="12"/>
  <c r="I19" i="12" s="1"/>
  <c r="A19" i="12"/>
  <c r="G19" i="12" s="1"/>
  <c r="B18" i="12"/>
  <c r="I18" i="12" s="1"/>
  <c r="A18" i="12"/>
  <c r="G18" i="12" s="1"/>
  <c r="B17" i="12"/>
  <c r="I17" i="12" s="1"/>
  <c r="A17" i="12"/>
  <c r="G17" i="12" s="1"/>
  <c r="B16" i="12"/>
  <c r="I16" i="12" s="1"/>
  <c r="A16" i="12"/>
  <c r="G16" i="12" s="1"/>
  <c r="B15" i="12"/>
  <c r="I15" i="12" s="1"/>
  <c r="A15" i="12"/>
  <c r="G15" i="12" s="1"/>
  <c r="B14" i="12"/>
  <c r="I14" i="12" s="1"/>
  <c r="A14" i="12"/>
  <c r="G14" i="12" s="1"/>
  <c r="B13" i="12"/>
  <c r="I13" i="12" s="1"/>
  <c r="A13" i="12"/>
  <c r="G13" i="12" s="1"/>
  <c r="M12" i="12"/>
  <c r="L12" i="12"/>
  <c r="K12" i="12"/>
  <c r="B12" i="12"/>
  <c r="I12" i="12" s="1"/>
  <c r="A12" i="12"/>
  <c r="G12" i="12" s="1"/>
  <c r="B11" i="12"/>
  <c r="A11" i="12"/>
  <c r="B9" i="12"/>
  <c r="I9" i="12" s="1"/>
  <c r="A9" i="12"/>
  <c r="G9" i="12" s="1"/>
  <c r="B7" i="12"/>
  <c r="I7" i="12" s="1"/>
  <c r="A7" i="12"/>
  <c r="G7" i="12" s="1"/>
  <c r="B6" i="12"/>
  <c r="A6" i="12"/>
  <c r="B3" i="9"/>
  <c r="I3" i="12" s="1"/>
  <c r="A3" i="9"/>
  <c r="I2" i="12" s="1"/>
  <c r="B2" i="9"/>
  <c r="F3" i="12" s="1"/>
  <c r="A2" i="9"/>
  <c r="F2" i="12" s="1"/>
  <c r="M25" i="8" l="1"/>
  <c r="L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M11" i="8"/>
  <c r="L11" i="8"/>
  <c r="M10" i="8"/>
  <c r="L10" i="8"/>
  <c r="M9" i="8"/>
  <c r="L9" i="8"/>
  <c r="M8" i="8"/>
  <c r="L8" i="8"/>
  <c r="L5" i="8"/>
  <c r="L4" i="8"/>
  <c r="M7" i="8"/>
  <c r="L7" i="8"/>
  <c r="B25" i="8"/>
  <c r="D25" i="8" s="1"/>
  <c r="J25" i="8" s="1"/>
  <c r="A25" i="8"/>
  <c r="C25" i="8" s="1"/>
  <c r="H25" i="8" s="1"/>
  <c r="B24" i="8"/>
  <c r="D24" i="8" s="1"/>
  <c r="J24" i="8" s="1"/>
  <c r="A24" i="8"/>
  <c r="C24" i="8" s="1"/>
  <c r="H24" i="8" s="1"/>
  <c r="B23" i="8"/>
  <c r="D23" i="8" s="1"/>
  <c r="J23" i="8" s="1"/>
  <c r="A23" i="8"/>
  <c r="C23" i="8" s="1"/>
  <c r="H23" i="8" s="1"/>
  <c r="B22" i="8"/>
  <c r="D22" i="8" s="1"/>
  <c r="J22" i="8" s="1"/>
  <c r="A22" i="8"/>
  <c r="C22" i="8" s="1"/>
  <c r="H22" i="8" s="1"/>
  <c r="B21" i="8"/>
  <c r="D21" i="8" s="1"/>
  <c r="J21" i="8" s="1"/>
  <c r="A21" i="8"/>
  <c r="C21" i="8" s="1"/>
  <c r="H21" i="8" s="1"/>
  <c r="B20" i="8"/>
  <c r="D20" i="8" s="1"/>
  <c r="J20" i="8" s="1"/>
  <c r="A20" i="8"/>
  <c r="C20" i="8" s="1"/>
  <c r="H20" i="8" s="1"/>
  <c r="B19" i="8"/>
  <c r="D19" i="8" s="1"/>
  <c r="J19" i="8" s="1"/>
  <c r="A19" i="8"/>
  <c r="C19" i="8" s="1"/>
  <c r="H19" i="8" s="1"/>
  <c r="B18" i="8"/>
  <c r="D18" i="8" s="1"/>
  <c r="J18" i="8" s="1"/>
  <c r="A18" i="8"/>
  <c r="C18" i="8" s="1"/>
  <c r="H18" i="8" s="1"/>
  <c r="B17" i="8"/>
  <c r="D17" i="8" s="1"/>
  <c r="J17" i="8" s="1"/>
  <c r="A17" i="8"/>
  <c r="C17" i="8" s="1"/>
  <c r="H17" i="8" s="1"/>
  <c r="B16" i="8"/>
  <c r="D16" i="8" s="1"/>
  <c r="J16" i="8" s="1"/>
  <c r="A16" i="8"/>
  <c r="C16" i="8" s="1"/>
  <c r="H16" i="8" s="1"/>
  <c r="B15" i="8"/>
  <c r="D15" i="8" s="1"/>
  <c r="J15" i="8" s="1"/>
  <c r="A15" i="8"/>
  <c r="C15" i="8" s="1"/>
  <c r="H15" i="8" s="1"/>
  <c r="B14" i="8"/>
  <c r="D14" i="8" s="1"/>
  <c r="J14" i="8" s="1"/>
  <c r="A14" i="8"/>
  <c r="C14" i="8" s="1"/>
  <c r="H14" i="8" s="1"/>
  <c r="B13" i="8"/>
  <c r="D13" i="8" s="1"/>
  <c r="J13" i="8" s="1"/>
  <c r="A13" i="8"/>
  <c r="C13" i="8" s="1"/>
  <c r="H13" i="8" s="1"/>
  <c r="B12" i="8"/>
  <c r="D12" i="8" s="1"/>
  <c r="J12" i="8" s="1"/>
  <c r="A12" i="8"/>
  <c r="C12" i="8" s="1"/>
  <c r="H12" i="8" s="1"/>
  <c r="B11" i="8"/>
  <c r="D11" i="8" s="1"/>
  <c r="J11" i="8" s="1"/>
  <c r="A11" i="8"/>
  <c r="C11" i="8" s="1"/>
  <c r="H11" i="8" s="1"/>
  <c r="B10" i="8"/>
  <c r="D10" i="8" s="1"/>
  <c r="J10" i="8" s="1"/>
  <c r="A10" i="8"/>
  <c r="C10" i="8" s="1"/>
  <c r="H10" i="8" s="1"/>
  <c r="B9" i="8"/>
  <c r="D9" i="8" s="1"/>
  <c r="J9" i="8" s="1"/>
  <c r="A9" i="8"/>
  <c r="C9" i="8" s="1"/>
  <c r="H9" i="8" s="1"/>
  <c r="B8" i="8"/>
  <c r="D8" i="8" s="1"/>
  <c r="J8" i="8" s="1"/>
  <c r="A8" i="8"/>
  <c r="C8" i="8" s="1"/>
  <c r="H8" i="8" s="1"/>
  <c r="B7" i="8"/>
  <c r="D7" i="8" s="1"/>
  <c r="J7" i="8" s="1"/>
  <c r="A7" i="8"/>
  <c r="C7" i="8" s="1"/>
  <c r="H7" i="8" s="1"/>
  <c r="B5" i="8"/>
  <c r="D5" i="8" s="1"/>
  <c r="J5" i="8" s="1"/>
  <c r="A5" i="8"/>
  <c r="C5" i="8" s="1"/>
  <c r="H5" i="8" s="1"/>
  <c r="B4" i="8"/>
  <c r="D4" i="8" s="1"/>
  <c r="J4" i="8" s="1"/>
  <c r="A4" i="8"/>
  <c r="C4" i="8" s="1"/>
  <c r="H4" i="8" s="1"/>
  <c r="B2" i="8"/>
  <c r="D2" i="8" s="1"/>
  <c r="J2" i="8" s="1"/>
  <c r="A2" i="8"/>
  <c r="C2" i="8" s="1"/>
  <c r="H2" i="8" s="1"/>
  <c r="K29" i="1" l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C13" i="1"/>
  <c r="B13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  <c r="B30" i="2" l="1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0" i="2"/>
  <c r="A10" i="2"/>
  <c r="B9" i="2"/>
  <c r="A9" i="2"/>
  <c r="B7" i="2"/>
  <c r="A7" i="2"/>
  <c r="B3" i="2"/>
  <c r="A3" i="2"/>
  <c r="H3" i="2" s="1"/>
  <c r="K9" i="2" l="1"/>
  <c r="L9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B30" i="7"/>
  <c r="I30" i="7" s="1"/>
  <c r="B29" i="7"/>
  <c r="B28" i="7"/>
  <c r="I28" i="7" s="1"/>
  <c r="B27" i="7"/>
  <c r="B26" i="7"/>
  <c r="I26" i="7" s="1"/>
  <c r="B25" i="7"/>
  <c r="B24" i="7"/>
  <c r="I24" i="7" s="1"/>
  <c r="B23" i="7"/>
  <c r="B22" i="7"/>
  <c r="I22" i="7" s="1"/>
  <c r="B21" i="7"/>
  <c r="B20" i="7"/>
  <c r="B19" i="7"/>
  <c r="I19" i="7" s="1"/>
  <c r="B18" i="7"/>
  <c r="B17" i="7"/>
  <c r="B16" i="7"/>
  <c r="I16" i="7" s="1"/>
  <c r="B15" i="7"/>
  <c r="I15" i="7" s="1"/>
  <c r="B14" i="7"/>
  <c r="I14" i="7" s="1"/>
  <c r="B13" i="7"/>
  <c r="B12" i="7"/>
  <c r="I12" i="7" s="1"/>
  <c r="B10" i="7"/>
  <c r="I10" i="7" s="1"/>
  <c r="B9" i="7"/>
  <c r="I9" i="7" s="1"/>
  <c r="B7" i="7"/>
  <c r="I7" i="7" s="1"/>
  <c r="A30" i="7"/>
  <c r="G30" i="7" s="1"/>
  <c r="A29" i="7"/>
  <c r="G29" i="7" s="1"/>
  <c r="A28" i="7"/>
  <c r="G28" i="7" s="1"/>
  <c r="A27" i="7"/>
  <c r="G27" i="7" s="1"/>
  <c r="A26" i="7"/>
  <c r="G26" i="7" s="1"/>
  <c r="A25" i="7"/>
  <c r="G25" i="7" s="1"/>
  <c r="A24" i="7"/>
  <c r="G24" i="7" s="1"/>
  <c r="A23" i="7"/>
  <c r="G23" i="7" s="1"/>
  <c r="A22" i="7"/>
  <c r="G22" i="7" s="1"/>
  <c r="A21" i="7"/>
  <c r="G21" i="7" s="1"/>
  <c r="A20" i="7"/>
  <c r="G20" i="7" s="1"/>
  <c r="A19" i="7"/>
  <c r="G19" i="7" s="1"/>
  <c r="A18" i="7"/>
  <c r="G18" i="7" s="1"/>
  <c r="A17" i="7"/>
  <c r="G17" i="7" s="1"/>
  <c r="A16" i="7"/>
  <c r="G16" i="7" s="1"/>
  <c r="A15" i="7"/>
  <c r="G15" i="7" s="1"/>
  <c r="A14" i="7"/>
  <c r="G14" i="7" s="1"/>
  <c r="A13" i="7"/>
  <c r="G13" i="7" s="1"/>
  <c r="A12" i="7"/>
  <c r="G12" i="7" s="1"/>
  <c r="A10" i="7"/>
  <c r="G10" i="7" s="1"/>
  <c r="A9" i="7"/>
  <c r="G9" i="7" s="1"/>
  <c r="A7" i="7"/>
  <c r="G7" i="7" s="1"/>
  <c r="I20" i="7"/>
  <c r="G24" i="2"/>
  <c r="A3" i="6"/>
  <c r="K2" i="7" s="1"/>
  <c r="A2" i="6"/>
  <c r="F2" i="7" s="1"/>
  <c r="B2" i="6"/>
  <c r="G3" i="7" s="1"/>
  <c r="B3" i="6"/>
  <c r="K3" i="7" s="1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0" i="7"/>
  <c r="K9" i="7"/>
  <c r="K7" i="7"/>
  <c r="I29" i="7"/>
  <c r="I27" i="7"/>
  <c r="I25" i="7"/>
  <c r="I23" i="7"/>
  <c r="I21" i="7"/>
  <c r="I18" i="7"/>
  <c r="I17" i="7"/>
  <c r="I13" i="7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G15" i="2"/>
  <c r="I14" i="2"/>
  <c r="G14" i="2"/>
  <c r="I13" i="2"/>
  <c r="G13" i="2"/>
  <c r="I12" i="2"/>
  <c r="G12" i="2"/>
  <c r="I10" i="2"/>
  <c r="G10" i="2"/>
  <c r="I9" i="2"/>
  <c r="G9" i="2"/>
  <c r="I7" i="2"/>
  <c r="G7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F2" i="2"/>
</calcChain>
</file>

<file path=xl/sharedStrings.xml><?xml version="1.0" encoding="utf-8"?>
<sst xmlns="http://schemas.openxmlformats.org/spreadsheetml/2006/main" count="180" uniqueCount="55">
  <si>
    <t>・登録メンバー</t>
    <rPh sb="1" eb="3">
      <t>トウロク</t>
    </rPh>
    <phoneticPr fontId="1"/>
  </si>
  <si>
    <t>監督</t>
    <rPh sb="0" eb="2">
      <t>カントク</t>
    </rPh>
    <phoneticPr fontId="1"/>
  </si>
  <si>
    <t>コーチ</t>
    <phoneticPr fontId="1"/>
  </si>
  <si>
    <t>背番号</t>
    <rPh sb="0" eb="3">
      <t>セバンゴウ</t>
    </rPh>
    <phoneticPr fontId="1"/>
  </si>
  <si>
    <t>ポジション</t>
    <phoneticPr fontId="1"/>
  </si>
  <si>
    <t>学年</t>
    <rPh sb="0" eb="2">
      <t>ガクネン</t>
    </rPh>
    <phoneticPr fontId="1"/>
  </si>
  <si>
    <t>氏　　　　　　名</t>
    <rPh sb="0" eb="1">
      <t>シ</t>
    </rPh>
    <rPh sb="7" eb="8">
      <t>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</si>
  <si>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</si>
  <si>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</si>
  <si>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　学　校　名</t>
    <rPh sb="1" eb="2">
      <t>ガク</t>
    </rPh>
    <rPh sb="3" eb="4">
      <t>コウ</t>
    </rPh>
    <rPh sb="5" eb="6">
      <t>メイ</t>
    </rPh>
    <phoneticPr fontId="1"/>
  </si>
  <si>
    <t>　校　長　名</t>
    <rPh sb="1" eb="2">
      <t>コウ</t>
    </rPh>
    <rPh sb="3" eb="4">
      <t>チョウ</t>
    </rPh>
    <rPh sb="5" eb="6">
      <t>メイ</t>
    </rPh>
    <phoneticPr fontId="1"/>
  </si>
  <si>
    <t>印</t>
    <rPh sb="0" eb="1">
      <t>イン</t>
    </rPh>
    <phoneticPr fontId="1"/>
  </si>
  <si>
    <t>監 　督</t>
    <rPh sb="0" eb="1">
      <t>カン</t>
    </rPh>
    <rPh sb="3" eb="4">
      <t>ヨシ</t>
    </rPh>
    <phoneticPr fontId="1"/>
  </si>
  <si>
    <t>野球競技申込書</t>
    <rPh sb="0" eb="1">
      <t>ヤ</t>
    </rPh>
    <rPh sb="1" eb="2">
      <t>タマ</t>
    </rPh>
    <rPh sb="2" eb="3">
      <t>セリ</t>
    </rPh>
    <rPh sb="3" eb="4">
      <t>ワザ</t>
    </rPh>
    <rPh sb="4" eb="5">
      <t>サル</t>
    </rPh>
    <rPh sb="5" eb="6">
      <t>コミ</t>
    </rPh>
    <rPh sb="6" eb="7">
      <t>ショ</t>
    </rPh>
    <phoneticPr fontId="1"/>
  </si>
  <si>
    <t>　　※コーチが教職員以外の外部コーチの場合は、「外部コーチ」と明記する。</t>
    <phoneticPr fontId="1"/>
  </si>
  <si>
    <t>　　※主将は番号に○をつける。</t>
    <phoneticPr fontId="1"/>
  </si>
  <si>
    <t>　　※ﾎﾟｼﾞｼｮﾝは Ｐ，Ｃ，１Ｂ，２Ｂ，３Ｂ，ＳＳ，ＬＦ，ＣＦ，ＲＦで略記</t>
    <phoneticPr fontId="1"/>
  </si>
  <si>
    <t>　　　 補欠ﾒﾝﾊﾞｰでﾎﾟｼﾞｼｮﾝが定まっていない選手は，内・外等でも可</t>
    <phoneticPr fontId="1"/>
  </si>
  <si>
    <t>スコアラー</t>
    <phoneticPr fontId="1"/>
  </si>
  <si>
    <t>野球競技申込書(合同チーム用)</t>
    <rPh sb="0" eb="1">
      <t>ヤ</t>
    </rPh>
    <rPh sb="1" eb="2">
      <t>タマ</t>
    </rPh>
    <rPh sb="2" eb="3">
      <t>セリ</t>
    </rPh>
    <rPh sb="3" eb="4">
      <t>ワザ</t>
    </rPh>
    <rPh sb="4" eb="5">
      <t>サル</t>
    </rPh>
    <rPh sb="5" eb="6">
      <t>コミ</t>
    </rPh>
    <rPh sb="6" eb="7">
      <t>ショ</t>
    </rPh>
    <rPh sb="8" eb="10">
      <t>ゴウドウ</t>
    </rPh>
    <rPh sb="13" eb="14">
      <t>ヨウ</t>
    </rPh>
    <phoneticPr fontId="1"/>
  </si>
  <si>
    <t>キャプテン</t>
    <phoneticPr fontId="1"/>
  </si>
  <si>
    <t>○</t>
    <phoneticPr fontId="1"/>
  </si>
  <si>
    <t>外部</t>
    <rPh sb="0" eb="2">
      <t>ガイブ</t>
    </rPh>
    <phoneticPr fontId="1"/>
  </si>
  <si>
    <t>学校職員</t>
    <rPh sb="0" eb="2">
      <t>ガッコウ</t>
    </rPh>
    <rPh sb="2" eb="4">
      <t>ショクイン</t>
    </rPh>
    <phoneticPr fontId="1"/>
  </si>
  <si>
    <t>Ｐ</t>
    <phoneticPr fontId="1"/>
  </si>
  <si>
    <t>Ｃ</t>
    <phoneticPr fontId="1"/>
  </si>
  <si>
    <t>１Ｂ</t>
    <phoneticPr fontId="1"/>
  </si>
  <si>
    <t>２Ｂ</t>
    <phoneticPr fontId="1"/>
  </si>
  <si>
    <t>３Ｂ</t>
    <phoneticPr fontId="1"/>
  </si>
  <si>
    <t>ＳＳ</t>
    <phoneticPr fontId="1"/>
  </si>
  <si>
    <t>ＬＦ</t>
    <phoneticPr fontId="1"/>
  </si>
  <si>
    <t>ＣＦ</t>
    <phoneticPr fontId="1"/>
  </si>
  <si>
    <t>ＲＦ</t>
    <phoneticPr fontId="1"/>
  </si>
  <si>
    <t>投</t>
    <rPh sb="0" eb="1">
      <t>トウ</t>
    </rPh>
    <phoneticPr fontId="1"/>
  </si>
  <si>
    <t>捕</t>
    <rPh sb="0" eb="1">
      <t>ホ</t>
    </rPh>
    <phoneticPr fontId="1"/>
  </si>
  <si>
    <t>内</t>
    <rPh sb="0" eb="1">
      <t>ナイ</t>
    </rPh>
    <phoneticPr fontId="1"/>
  </si>
  <si>
    <t>外</t>
    <rPh sb="0" eb="1">
      <t>ガイ</t>
    </rPh>
    <phoneticPr fontId="1"/>
  </si>
  <si>
    <t>　印</t>
    <rPh sb="1" eb="2">
      <t>イン</t>
    </rPh>
    <phoneticPr fontId="1"/>
  </si>
  <si>
    <t>氏　　　名</t>
    <rPh sb="0" eb="1">
      <t>シ</t>
    </rPh>
    <rPh sb="4" eb="5">
      <t>メイ</t>
    </rPh>
    <phoneticPr fontId="1"/>
  </si>
  <si>
    <t>教諭</t>
    <rPh sb="0" eb="2">
      <t>キョウユ</t>
    </rPh>
    <phoneticPr fontId="1"/>
  </si>
  <si>
    <t>講師</t>
    <rPh sb="0" eb="2">
      <t>コウシ</t>
    </rPh>
    <phoneticPr fontId="1"/>
  </si>
  <si>
    <t>フリガナ</t>
    <phoneticPr fontId="1"/>
  </si>
  <si>
    <t>監 　督</t>
    <rPh sb="0" eb="1">
      <t>カン</t>
    </rPh>
    <rPh sb="3" eb="4">
      <t>ヨシ</t>
    </rPh>
    <phoneticPr fontId="7"/>
  </si>
  <si>
    <t>コ ーチ</t>
    <phoneticPr fontId="7"/>
  </si>
  <si>
    <t>背番号</t>
    <rPh sb="0" eb="3">
      <t>セバンゴウ</t>
    </rPh>
    <phoneticPr fontId="7"/>
  </si>
  <si>
    <t>氏</t>
    <rPh sb="0" eb="1">
      <t>ウジ</t>
    </rPh>
    <phoneticPr fontId="7"/>
  </si>
  <si>
    <t>名</t>
    <rPh sb="0" eb="1">
      <t>メイ</t>
    </rPh>
    <phoneticPr fontId="7"/>
  </si>
  <si>
    <t>ポジション</t>
    <phoneticPr fontId="7"/>
  </si>
  <si>
    <t>学年</t>
    <rPh sb="0" eb="2">
      <t>ガクネン</t>
    </rPh>
    <phoneticPr fontId="7"/>
  </si>
  <si>
    <t>スコアラー</t>
    <phoneticPr fontId="7"/>
  </si>
  <si>
    <t>部活動指導員</t>
    <rPh sb="0" eb="3">
      <t>ブカツドウ</t>
    </rPh>
    <rPh sb="3" eb="6">
      <t>シドウイン</t>
    </rPh>
    <phoneticPr fontId="1"/>
  </si>
  <si>
    <t>部長</t>
    <rPh sb="0" eb="2">
      <t>ブチョウ</t>
    </rPh>
    <phoneticPr fontId="1"/>
  </si>
  <si>
    <t>部長</t>
    <rPh sb="0" eb="2">
      <t>ブチョウ</t>
    </rPh>
    <phoneticPr fontId="7"/>
  </si>
  <si>
    <t>部   長</t>
    <rPh sb="0" eb="1">
      <t>ブ</t>
    </rPh>
    <rPh sb="4" eb="5">
      <t>チョウ</t>
    </rPh>
    <phoneticPr fontId="1"/>
  </si>
  <si>
    <t>校長</t>
    <rPh sb="0" eb="2">
      <t>コウチョウ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</si>
</sst>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6337778862885"/>
        <bgColor indexed="64"/>
      </patternFill>
    </fill>
  </fills>
  <borders count="8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distributed" vertical="center"/>
    </xf>
    <xf numFmtId="0" fontId="2" fillId="2" borderId="0" xfId="0" applyFont="1" applyFill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28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29" xfId="0" applyFont="1" applyFill="1" applyBorder="1" applyAlignment="1" applyProtection="1">
      <alignment horizontal="center" vertical="center"/>
      <protection locked="0"/>
    </xf>
    <xf numFmtId="0" fontId="2" fillId="0" borderId="35" xfId="0" applyFont="1" applyFill="1" applyBorder="1" applyAlignment="1" applyProtection="1">
      <alignment horizontal="center" vertical="center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37" xfId="0" applyFont="1" applyFill="1" applyBorder="1" applyAlignment="1" applyProtection="1">
      <alignment horizontal="center" vertical="center"/>
      <protection locked="0"/>
    </xf>
    <xf numFmtId="0" fontId="2" fillId="0" borderId="40" xfId="0" applyFont="1" applyFill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1" xfId="0" applyFont="1" applyBorder="1" applyAlignment="1">
      <alignment horizontal="distributed" vertical="center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left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8" xfId="0" applyNumberFormat="1" applyFont="1" applyBorder="1" applyAlignment="1">
      <alignment horizontal="distributed" vertical="center" indent="1"/>
    </xf>
    <xf numFmtId="0" fontId="3" fillId="0" borderId="4" xfId="0" applyNumberFormat="1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1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 applyProtection="1">
      <alignment horizontal="center" vertical="center" shrinkToFit="1"/>
      <protection locked="0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23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 applyProtection="1">
      <alignment horizontal="center" vertical="center" shrinkToFit="1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0" borderId="47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1" applyFont="1">
      <alignment vertical="center"/>
    </xf>
    <xf numFmtId="0" fontId="6" fillId="0" borderId="48" xfId="1" applyFont="1" applyBorder="1" applyAlignment="1">
      <alignment horizontal="center" vertical="center" shrinkToFit="1"/>
    </xf>
    <xf numFmtId="0" fontId="6" fillId="0" borderId="49" xfId="1" applyFont="1" applyBorder="1" applyAlignment="1">
      <alignment horizontal="center" vertical="center" shrinkToFit="1"/>
    </xf>
    <xf numFmtId="0" fontId="6" fillId="0" borderId="49" xfId="1" applyFont="1" applyBorder="1" applyAlignment="1">
      <alignment vertical="center" shrinkToFit="1"/>
    </xf>
    <xf numFmtId="0" fontId="6" fillId="0" borderId="45" xfId="1" applyFont="1" applyBorder="1" applyAlignment="1">
      <alignment vertical="center" shrinkToFit="1"/>
    </xf>
    <xf numFmtId="0" fontId="6" fillId="0" borderId="50" xfId="1" applyFont="1" applyBorder="1" applyAlignment="1">
      <alignment horizontal="center" vertical="center" shrinkToFit="1"/>
    </xf>
    <xf numFmtId="0" fontId="6" fillId="0" borderId="52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shrinkToFit="1"/>
    </xf>
    <xf numFmtId="0" fontId="6" fillId="0" borderId="53" xfId="1" applyFont="1" applyBorder="1" applyAlignment="1">
      <alignment vertical="center" shrinkToFit="1"/>
    </xf>
    <xf numFmtId="0" fontId="6" fillId="0" borderId="54" xfId="1" applyFont="1" applyBorder="1" applyAlignment="1">
      <alignment horizontal="center" vertical="center" shrinkToFit="1"/>
    </xf>
    <xf numFmtId="0" fontId="6" fillId="0" borderId="56" xfId="1" applyFont="1" applyBorder="1" applyAlignment="1">
      <alignment horizontal="center" vertical="center" shrinkToFit="1"/>
    </xf>
    <xf numFmtId="0" fontId="6" fillId="0" borderId="57" xfId="1" applyFont="1" applyBorder="1" applyAlignment="1">
      <alignment horizontal="center" vertical="center" shrinkToFit="1"/>
    </xf>
    <xf numFmtId="0" fontId="6" fillId="0" borderId="57" xfId="1" applyFont="1" applyBorder="1" applyAlignment="1">
      <alignment vertical="center" shrinkToFit="1"/>
    </xf>
    <xf numFmtId="0" fontId="6" fillId="0" borderId="58" xfId="1" applyFont="1" applyBorder="1" applyAlignment="1">
      <alignment vertical="center" shrinkToFit="1"/>
    </xf>
    <xf numFmtId="0" fontId="6" fillId="0" borderId="59" xfId="1" applyFont="1" applyBorder="1" applyAlignment="1">
      <alignment horizontal="center" vertical="center" shrinkToFit="1"/>
    </xf>
    <xf numFmtId="0" fontId="6" fillId="0" borderId="61" xfId="1" applyFont="1" applyBorder="1" applyAlignment="1">
      <alignment horizontal="center" vertical="center" shrinkToFit="1"/>
    </xf>
    <xf numFmtId="0" fontId="6" fillId="0" borderId="62" xfId="1" applyFont="1" applyBorder="1" applyAlignment="1">
      <alignment horizontal="centerContinuous" vertical="center" shrinkToFit="1"/>
    </xf>
    <xf numFmtId="0" fontId="6" fillId="0" borderId="63" xfId="1" applyFont="1" applyBorder="1" applyAlignment="1">
      <alignment horizontal="center" vertical="center" shrinkToFit="1"/>
    </xf>
    <xf numFmtId="0" fontId="6" fillId="0" borderId="63" xfId="1" applyFont="1" applyBorder="1" applyAlignment="1">
      <alignment vertical="center" shrinkToFit="1"/>
    </xf>
    <xf numFmtId="0" fontId="5" fillId="0" borderId="64" xfId="1" applyBorder="1" applyAlignment="1">
      <alignment horizontal="centerContinuous" vertical="center" shrinkToFit="1"/>
    </xf>
    <xf numFmtId="0" fontId="6" fillId="0" borderId="65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shrinkToFit="1"/>
    </xf>
    <xf numFmtId="0" fontId="6" fillId="0" borderId="67" xfId="1" applyFont="1" applyBorder="1" applyAlignment="1">
      <alignment horizontal="center" vertical="center" shrinkToFit="1"/>
    </xf>
    <xf numFmtId="0" fontId="6" fillId="0" borderId="68" xfId="1" applyFont="1" applyBorder="1" applyAlignment="1">
      <alignment horizontal="center" vertical="center" shrinkToFit="1"/>
    </xf>
    <xf numFmtId="0" fontId="6" fillId="0" borderId="69" xfId="1" applyFont="1" applyBorder="1" applyAlignment="1">
      <alignment horizontal="center" vertical="center" shrinkToFit="1"/>
    </xf>
    <xf numFmtId="0" fontId="6" fillId="0" borderId="70" xfId="1" applyFont="1" applyBorder="1" applyAlignment="1">
      <alignment horizontal="center" vertical="center" shrinkToFit="1"/>
    </xf>
    <xf numFmtId="0" fontId="6" fillId="0" borderId="71" xfId="1" applyFont="1" applyBorder="1" applyAlignment="1">
      <alignment horizontal="center" vertical="center" shrinkToFit="1"/>
    </xf>
    <xf numFmtId="0" fontId="6" fillId="0" borderId="72" xfId="1" applyFont="1" applyBorder="1" applyAlignment="1">
      <alignment horizontal="center" vertical="center" shrinkToFit="1"/>
    </xf>
    <xf numFmtId="0" fontId="6" fillId="0" borderId="73" xfId="1" applyFont="1" applyBorder="1" applyAlignment="1">
      <alignment horizontal="center" vertical="center" shrinkToFit="1"/>
    </xf>
    <xf numFmtId="0" fontId="6" fillId="0" borderId="74" xfId="1" applyFont="1" applyBorder="1" applyAlignment="1">
      <alignment horizontal="center" vertical="center" shrinkToFit="1"/>
    </xf>
    <xf numFmtId="0" fontId="6" fillId="0" borderId="75" xfId="1" applyFont="1" applyBorder="1" applyAlignment="1">
      <alignment horizontal="center" vertical="center" shrinkToFit="1"/>
    </xf>
    <xf numFmtId="0" fontId="6" fillId="0" borderId="76" xfId="1" applyFont="1" applyBorder="1" applyAlignment="1">
      <alignment horizontal="center" vertical="center" shrinkToFit="1"/>
    </xf>
    <xf numFmtId="0" fontId="6" fillId="0" borderId="77" xfId="1" applyFont="1" applyBorder="1" applyAlignment="1">
      <alignment horizontal="center" vertical="center" shrinkToFit="1"/>
    </xf>
    <xf numFmtId="0" fontId="6" fillId="0" borderId="78" xfId="1" applyFont="1" applyBorder="1" applyAlignment="1">
      <alignment horizontal="center" vertical="center" shrinkToFit="1"/>
    </xf>
    <xf numFmtId="0" fontId="6" fillId="0" borderId="79" xfId="1" applyFont="1" applyBorder="1" applyAlignment="1">
      <alignment horizontal="center" vertical="center" shrinkToFit="1"/>
    </xf>
    <xf numFmtId="0" fontId="6" fillId="0" borderId="80" xfId="1" applyFont="1" applyBorder="1" applyAlignment="1">
      <alignment horizontal="center" vertical="center" shrinkToFit="1"/>
    </xf>
    <xf numFmtId="0" fontId="6" fillId="0" borderId="11" xfId="1" applyFont="1" applyBorder="1" applyAlignment="1">
      <alignment vertical="center" shrinkToFit="1"/>
    </xf>
    <xf numFmtId="0" fontId="6" fillId="0" borderId="81" xfId="1" applyFont="1" applyBorder="1" applyAlignment="1">
      <alignment horizontal="center" vertical="center" shrinkToFit="1"/>
    </xf>
    <xf numFmtId="0" fontId="6" fillId="0" borderId="82" xfId="1" applyFont="1" applyBorder="1" applyAlignment="1">
      <alignment horizontal="center" vertical="center" shrinkToFit="1"/>
    </xf>
    <xf numFmtId="0" fontId="6" fillId="0" borderId="83" xfId="1" applyFont="1" applyBorder="1" applyAlignment="1">
      <alignment horizontal="center" vertical="center" shrinkToFit="1"/>
    </xf>
    <xf numFmtId="0" fontId="6" fillId="0" borderId="0" xfId="1" applyFont="1" applyBorder="1" applyAlignment="1">
      <alignment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distributed" vertical="center" indent="1"/>
    </xf>
    <xf numFmtId="0" fontId="3" fillId="0" borderId="19" xfId="0" applyFont="1" applyBorder="1">
      <alignment vertical="center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distributed" vertical="center" indent="5"/>
    </xf>
    <xf numFmtId="0" fontId="0" fillId="0" borderId="7" xfId="0" applyBorder="1" applyAlignment="1">
      <alignment horizontal="distributed" vertical="center" indent="5"/>
    </xf>
    <xf numFmtId="0" fontId="0" fillId="0" borderId="8" xfId="0" applyBorder="1" applyAlignment="1">
      <alignment horizontal="distributed" vertical="center" indent="5"/>
    </xf>
    <xf numFmtId="0" fontId="4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11" xfId="0" applyFont="1" applyBorder="1" applyAlignment="1">
      <alignment horizontal="distributed" vertical="center"/>
    </xf>
    <xf numFmtId="0" fontId="6" fillId="0" borderId="72" xfId="1" applyFont="1" applyBorder="1" applyAlignment="1">
      <alignment horizontal="center" vertical="center" shrinkToFit="1"/>
    </xf>
    <xf numFmtId="0" fontId="6" fillId="0" borderId="55" xfId="1" applyFont="1" applyBorder="1" applyAlignment="1">
      <alignment horizontal="center" vertical="center" shrinkToFit="1"/>
    </xf>
    <xf numFmtId="0" fontId="6" fillId="0" borderId="84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6" fillId="0" borderId="85" xfId="1" applyFont="1" applyBorder="1" applyAlignment="1">
      <alignment horizontal="center" vertical="center" shrinkToFit="1"/>
    </xf>
    <xf numFmtId="0" fontId="6" fillId="0" borderId="51" xfId="1" applyFont="1" applyBorder="1" applyAlignment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22" xfId="0" applyFill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distributed" vertical="center" indent="2"/>
    </xf>
    <xf numFmtId="0" fontId="3" fillId="0" borderId="7" xfId="0" applyNumberFormat="1" applyFont="1" applyBorder="1" applyAlignment="1">
      <alignment horizontal="distributed" vertical="center" indent="2"/>
    </xf>
    <xf numFmtId="0" fontId="3" fillId="0" borderId="31" xfId="0" applyNumberFormat="1" applyFont="1" applyBorder="1" applyAlignment="1">
      <alignment horizontal="distributed" vertical="center" indent="2"/>
    </xf>
    <xf numFmtId="0" fontId="0" fillId="0" borderId="7" xfId="0" applyNumberFormat="1" applyBorder="1" applyAlignment="1">
      <alignment horizontal="distributed" vertical="center" indent="2"/>
    </xf>
    <xf numFmtId="0" fontId="0" fillId="0" borderId="8" xfId="0" applyNumberFormat="1" applyBorder="1" applyAlignment="1">
      <alignment horizontal="distributed" vertical="center" indent="2"/>
    </xf>
    <xf numFmtId="0" fontId="3" fillId="0" borderId="11" xfId="0" applyFont="1" applyBorder="1" applyAlignment="1">
      <alignment horizontal="right" vertical="center"/>
    </xf>
    <xf numFmtId="0" fontId="3" fillId="0" borderId="45" xfId="0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3" fillId="0" borderId="32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561976</xdr:colOff>
      <xdr:row>16</xdr:row>
      <xdr:rowOff>123826</xdr:rowOff>
    </xdr:from>
    <xdr:to>
      <xdr:col>23</xdr:col>
      <xdr:colOff>9526</xdr:colOff>
      <xdr:row>18</xdr:row>
      <xdr:rowOff>9526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38626" y="2762251"/>
          <a:ext cx="2190750" cy="22860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キャプテンに○を入力して下さい。</a:t>
          </a:r>
        </a:p>
      </xdr:txBody>
    </xdr:sp>
    <xdr:clientData/>
  </xdr:twoCellAnchor>
  <xdr:twoCellAnchor>
    <xdr:from>
      <xdr:col>19</xdr:col>
      <xdr:colOff>123825</xdr:colOff>
      <xdr:row>17</xdr:row>
      <xdr:rowOff>0</xdr:rowOff>
    </xdr:from>
    <xdr:to>
      <xdr:col>19</xdr:col>
      <xdr:colOff>514350</xdr:colOff>
      <xdr:row>18</xdr:row>
      <xdr:rowOff>0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00475" y="2809875"/>
          <a:ext cx="390525" cy="1714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66674</xdr:colOff>
      <xdr:row>7</xdr:row>
      <xdr:rowOff>133350</xdr:rowOff>
    </xdr:from>
    <xdr:to>
      <xdr:col>20</xdr:col>
      <xdr:colOff>466725</xdr:colOff>
      <xdr:row>8</xdr:row>
      <xdr:rowOff>152400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43324" y="1209675"/>
          <a:ext cx="1085851" cy="19050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20</xdr:col>
      <xdr:colOff>514349</xdr:colOff>
      <xdr:row>1</xdr:row>
      <xdr:rowOff>85725</xdr:rowOff>
    </xdr:from>
    <xdr:to>
      <xdr:col>26</xdr:col>
      <xdr:colOff>257175</xdr:colOff>
      <xdr:row>5</xdr:row>
      <xdr:rowOff>152400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876799" y="266700"/>
          <a:ext cx="3857626" cy="78105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姓と名の間は必ずスペースを</a:t>
          </a:r>
          <a:r>
            <a:rPr kumimoji="1" lang="en-US" altLang="ja-JP" sz="1100" u="dbl" baseline="0">
              <a:solidFill>
                <a:srgbClr val="FF0000"/>
              </a:solidFill>
            </a:rPr>
            <a:t>1</a:t>
          </a:r>
          <a:r>
            <a:rPr kumimoji="1" lang="ja-JP" altLang="en-US" sz="1100" u="dbl" baseline="0">
              <a:solidFill>
                <a:srgbClr val="FF0000"/>
              </a:solidFill>
            </a:rPr>
            <a:t>つ</a:t>
          </a:r>
          <a:r>
            <a:rPr kumimoji="1" lang="ja-JP" altLang="en-US" sz="1100" baseline="0">
              <a:solidFill>
                <a:srgbClr val="FF0000"/>
              </a:solidFill>
            </a:rPr>
            <a:t>だけ入れて下さい。２つ以上スペースをいれた場合や姓と名以外のところに余分なスペースが入っている場合は，赤く塗りつぶされます。</a:t>
          </a:r>
          <a:endParaRPr kumimoji="1" lang="en-US" altLang="ja-JP" sz="1100" baseline="0">
            <a:solidFill>
              <a:srgbClr val="FF0000"/>
            </a:solidFill>
          </a:endParaRPr>
        </a:p>
      </xdr:txBody>
    </xdr:sp>
    <xdr:clientData/>
  </xdr:twoCellAnchor>
  <xdr:oneCellAnchor>
    <xdr:from>
      <xdr:col>18</xdr:col>
      <xdr:colOff>361764</xdr:colOff>
      <xdr:row>2</xdr:row>
      <xdr:rowOff>95251</xdr:rowOff>
    </xdr:from>
    <xdr:ext cx="1352736" cy="409574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609789" y="457201"/>
          <a:ext cx="1352736" cy="40957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3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重要</a:t>
          </a:r>
        </a:p>
      </xdr:txBody>
    </xdr:sp>
    <xdr:clientData/>
  </xdr:oneCellAnchor>
  <xdr:twoCellAnchor>
    <xdr:from>
      <xdr:col>20</xdr:col>
      <xdr:colOff>542924</xdr:colOff>
      <xdr:row>7</xdr:row>
      <xdr:rowOff>142876</xdr:rowOff>
    </xdr:from>
    <xdr:to>
      <xdr:col>26</xdr:col>
      <xdr:colOff>247649</xdr:colOff>
      <xdr:row>14</xdr:row>
      <xdr:rowOff>95250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905374" y="1390651"/>
          <a:ext cx="3819525" cy="1171574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aseline="0">
              <a:solidFill>
                <a:srgbClr val="FF0000"/>
              </a:solidFill>
            </a:rPr>
            <a:t>監督・コーチ・部長の左隣のセルに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教諭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，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講師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，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学校職員」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外部」「部活動指導員」のどれかを選んで入力して下さい。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フリガナは保険に使いますので，必ず記入をして下さい。</a:t>
          </a:r>
          <a:endParaRPr lang="ja-JP" altLang="ja-JP">
            <a:solidFill>
              <a:srgbClr val="FF0000"/>
            </a:solidFill>
            <a:effectLst/>
          </a:endParaRPr>
        </a:p>
        <a:p>
          <a:endParaRPr kumimoji="1" lang="en-US" altLang="ja-JP" sz="1100" baseline="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561976</xdr:colOff>
      <xdr:row>17</xdr:row>
      <xdr:rowOff>123826</xdr:rowOff>
    </xdr:from>
    <xdr:to>
      <xdr:col>13</xdr:col>
      <xdr:colOff>9526</xdr:colOff>
      <xdr:row>19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238626" y="2762251"/>
          <a:ext cx="2190750" cy="22860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キャプテンに○を入力して下さい。</a:t>
          </a:r>
        </a:p>
      </xdr:txBody>
    </xdr:sp>
    <xdr:clientData/>
  </xdr:twoCellAnchor>
  <xdr:twoCellAnchor>
    <xdr:from>
      <xdr:col>9</xdr:col>
      <xdr:colOff>133350</xdr:colOff>
      <xdr:row>17</xdr:row>
      <xdr:rowOff>133350</xdr:rowOff>
    </xdr:from>
    <xdr:to>
      <xdr:col>9</xdr:col>
      <xdr:colOff>523875</xdr:colOff>
      <xdr:row>18</xdr:row>
      <xdr:rowOff>133350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495800" y="2952750"/>
          <a:ext cx="390525" cy="1714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390523</xdr:colOff>
      <xdr:row>5</xdr:row>
      <xdr:rowOff>171448</xdr:rowOff>
    </xdr:from>
    <xdr:to>
      <xdr:col>16</xdr:col>
      <xdr:colOff>200024</xdr:colOff>
      <xdr:row>11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438773" y="1076323"/>
          <a:ext cx="3924301" cy="971552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監督・コーチ・部長の左隣のセルに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教諭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講師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｣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学校職員」</a:t>
          </a:r>
          <a:r>
            <a:rPr kumimoji="1" lang="en-US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｢</a:t>
          </a:r>
          <a:r>
            <a:rPr kumimoji="1" lang="ja-JP" altLang="ja-JP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外部」「部活動指導員」のどれかを選んで入力して下さい。</a:t>
          </a:r>
          <a:endParaRPr kumimoji="1" lang="en-US" altLang="ja-JP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aseline="0">
              <a:solidFill>
                <a:srgbClr val="FF0000"/>
              </a:solidFill>
            </a:rPr>
            <a:t>フリガナは保険に使いますので，必ず記入をして下さい。</a:t>
          </a:r>
        </a:p>
      </xdr:txBody>
    </xdr:sp>
    <xdr:clientData/>
  </xdr:twoCellAnchor>
  <xdr:twoCellAnchor>
    <xdr:from>
      <xdr:col>10</xdr:col>
      <xdr:colOff>590549</xdr:colOff>
      <xdr:row>3</xdr:row>
      <xdr:rowOff>38100</xdr:rowOff>
    </xdr:from>
    <xdr:to>
      <xdr:col>15</xdr:col>
      <xdr:colOff>38100</xdr:colOff>
      <xdr:row>5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5638799" y="581025"/>
          <a:ext cx="2876551" cy="36195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姓と名の間は必ずスペースを入れて下さい。</a:t>
          </a:r>
        </a:p>
      </xdr:txBody>
    </xdr:sp>
    <xdr:clientData/>
  </xdr:twoCellAnchor>
  <xdr:oneCellAnchor>
    <xdr:from>
      <xdr:col>9</xdr:col>
      <xdr:colOff>114114</xdr:colOff>
      <xdr:row>3</xdr:row>
      <xdr:rowOff>28576</xdr:rowOff>
    </xdr:from>
    <xdr:ext cx="1352736" cy="409574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476564" y="571501"/>
          <a:ext cx="1352736" cy="40957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3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重要</a:t>
          </a:r>
        </a:p>
      </xdr:txBody>
    </xdr:sp>
    <xdr:clientData/>
  </xdr:oneCellAnchor>
  <xdr:twoCellAnchor>
    <xdr:from>
      <xdr:col>9</xdr:col>
      <xdr:colOff>104775</xdr:colOff>
      <xdr:row>6</xdr:row>
      <xdr:rowOff>133350</xdr:rowOff>
    </xdr:from>
    <xdr:to>
      <xdr:col>10</xdr:col>
      <xdr:colOff>276226</xdr:colOff>
      <xdr:row>7</xdr:row>
      <xdr:rowOff>171450</xdr:rowOff>
    </xdr:to>
    <xdr:sp macro="" textlink="">
      <xdr:nvSpPr>
        <xdr:cNvPr id="8" name="左矢印 3">
          <a:extLst>
            <a:ext uri="{FF2B5EF4-FFF2-40B4-BE49-F238E27FC236}">
              <a16:creationId xmlns:a16="http://schemas.microsoft.com/office/drawing/2014/main" id="{78C1968A-55FA-44BF-98D6-8D1480DBDE65}"/>
            </a:ext>
          </a:extLst>
        </xdr:cNvPr>
        <xdr:cNvSpPr/>
      </xdr:nvSpPr>
      <xdr:spPr>
        <a:xfrm>
          <a:off x="4467225" y="1381125"/>
          <a:ext cx="857251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561976</xdr:colOff>
      <xdr:row>18</xdr:row>
      <xdr:rowOff>123826</xdr:rowOff>
    </xdr:from>
    <xdr:to>
      <xdr:col>13</xdr:col>
      <xdr:colOff>9526</xdr:colOff>
      <xdr:row>20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924426" y="2943226"/>
          <a:ext cx="2190750" cy="22860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キャプテンに○を入力して下さい。</a:t>
          </a:r>
        </a:p>
      </xdr:txBody>
    </xdr:sp>
    <xdr:clientData/>
  </xdr:twoCellAnchor>
  <xdr:twoCellAnchor>
    <xdr:from>
      <xdr:col>9</xdr:col>
      <xdr:colOff>133350</xdr:colOff>
      <xdr:row>18</xdr:row>
      <xdr:rowOff>133350</xdr:rowOff>
    </xdr:from>
    <xdr:to>
      <xdr:col>9</xdr:col>
      <xdr:colOff>523875</xdr:colOff>
      <xdr:row>19</xdr:row>
      <xdr:rowOff>133350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495800" y="2952750"/>
          <a:ext cx="390525" cy="1714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9</xdr:row>
      <xdr:rowOff>123825</xdr:rowOff>
    </xdr:from>
    <xdr:to>
      <xdr:col>10</xdr:col>
      <xdr:colOff>219076</xdr:colOff>
      <xdr:row>10</xdr:row>
      <xdr:rowOff>152400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 rot="1703490">
          <a:off x="4410075" y="1381125"/>
          <a:ext cx="857251" cy="20955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209549</xdr:colOff>
      <xdr:row>10</xdr:row>
      <xdr:rowOff>57148</xdr:rowOff>
    </xdr:from>
    <xdr:to>
      <xdr:col>15</xdr:col>
      <xdr:colOff>276225</xdr:colOff>
      <xdr:row>14</xdr:row>
      <xdr:rowOff>161925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257799" y="1495423"/>
          <a:ext cx="3495676" cy="800102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コーチの左隣のセルに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教諭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，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講師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，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学校職員」か</a:t>
          </a:r>
          <a:r>
            <a:rPr kumimoji="1" lang="en-US" altLang="ja-JP" sz="1100" baseline="0">
              <a:solidFill>
                <a:srgbClr val="FF0000"/>
              </a:solidFill>
            </a:rPr>
            <a:t>｢</a:t>
          </a:r>
          <a:r>
            <a:rPr kumimoji="1" lang="ja-JP" altLang="en-US" sz="1100" baseline="0">
              <a:solidFill>
                <a:srgbClr val="FF0000"/>
              </a:solidFill>
            </a:rPr>
            <a:t>外部</a:t>
          </a:r>
          <a:r>
            <a:rPr kumimoji="1" lang="en-US" altLang="ja-JP" sz="1100" baseline="0">
              <a:solidFill>
                <a:srgbClr val="FF0000"/>
              </a:solidFill>
            </a:rPr>
            <a:t>｣</a:t>
          </a:r>
          <a:r>
            <a:rPr kumimoji="1" lang="ja-JP" altLang="en-US" sz="1100" baseline="0">
              <a:solidFill>
                <a:srgbClr val="FF0000"/>
              </a:solidFill>
            </a:rPr>
            <a:t>のどれかを選んで入力して下さい。</a:t>
          </a:r>
          <a:endParaRPr kumimoji="1" lang="en-US" altLang="ja-JP" sz="1100" baseline="0">
            <a:solidFill>
              <a:srgbClr val="FF0000"/>
            </a:solidFill>
          </a:endParaRPr>
        </a:p>
        <a:p>
          <a:r>
            <a:rPr kumimoji="1" lang="ja-JP" altLang="en-US" sz="1100" baseline="0">
              <a:solidFill>
                <a:srgbClr val="FF0000"/>
              </a:solidFill>
            </a:rPr>
            <a:t>フリガナは保険に使いますので，必ず記入をして下さい。</a:t>
          </a:r>
        </a:p>
      </xdr:txBody>
    </xdr:sp>
    <xdr:clientData/>
  </xdr:twoCellAnchor>
  <xdr:twoCellAnchor>
    <xdr:from>
      <xdr:col>9</xdr:col>
      <xdr:colOff>571499</xdr:colOff>
      <xdr:row>5</xdr:row>
      <xdr:rowOff>95250</xdr:rowOff>
    </xdr:from>
    <xdr:to>
      <xdr:col>14</xdr:col>
      <xdr:colOff>19050</xdr:colOff>
      <xdr:row>8</xdr:row>
      <xdr:rowOff>95250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4933949" y="1000125"/>
          <a:ext cx="2876551" cy="361950"/>
        </a:xfrm>
        <a:prstGeom prst="rect">
          <a:avLst/>
        </a:prstGeom>
        <a:noFill/>
        <a:ln w="25400" cmpd="sng">
          <a:solidFill>
            <a:srgbClr val="FF0000"/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0"/>
        <a:lstStyle/>
        <a:p>
          <a:r>
            <a:rPr kumimoji="1" lang="ja-JP" altLang="en-US" sz="1100" baseline="0">
              <a:solidFill>
                <a:srgbClr val="FF0000"/>
              </a:solidFill>
            </a:rPr>
            <a:t>姓と名の間は必ずスペースを入れて下さい。</a:t>
          </a:r>
        </a:p>
      </xdr:txBody>
    </xdr:sp>
    <xdr:clientData/>
  </xdr:twoCellAnchor>
  <xdr:oneCellAnchor>
    <xdr:from>
      <xdr:col>9</xdr:col>
      <xdr:colOff>142689</xdr:colOff>
      <xdr:row>2</xdr:row>
      <xdr:rowOff>123826</xdr:rowOff>
    </xdr:from>
    <xdr:ext cx="1352736" cy="409574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505139" y="485776"/>
          <a:ext cx="1352736" cy="409574"/>
        </a:xfrm>
        <a:prstGeom prst="rect">
          <a:avLst/>
        </a:prstGeom>
        <a:noFill/>
      </xdr:spPr>
      <xdr:txBody>
        <a:bodyPr wrap="square" lIns="91440" tIns="45720" rIns="91440" bIns="45720" anchor="ctr" anchorCtr="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ja-JP" altLang="en-US" sz="3000" b="1" cap="none" spc="0" baseline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重要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S29"/>
  <sheetViews>
    <sheetView showGridLines="0" topLeftCell="N1" workbookViewId="0">
      <selection activeCell="P2" sqref="P2:S2"/>
    </sheetView>
  </sheetViews>
  <sheetFormatPr defaultRowHeight="13.5" x14ac:dyDescent="0.15"/>
  <cols>
    <col min="1" max="1" width="3.375" style="30" hidden="1" customWidth="1"/>
    <col min="2" max="2" width="3" style="30" hidden="1" customWidth="1"/>
    <col min="3" max="3" width="3.5" style="30" hidden="1" customWidth="1"/>
    <col min="4" max="4" width="2.25" style="30" hidden="1" customWidth="1"/>
    <col min="5" max="5" width="2" style="30" hidden="1" customWidth="1"/>
    <col min="6" max="6" width="2.625" style="30" hidden="1" customWidth="1"/>
    <col min="7" max="7" width="2.125" style="30" hidden="1" customWidth="1"/>
    <col min="8" max="8" width="4.375" style="30" hidden="1" customWidth="1"/>
    <col min="9" max="9" width="5.25" style="30" hidden="1" customWidth="1"/>
    <col min="10" max="10" width="4.75" style="30" hidden="1" customWidth="1"/>
    <col min="11" max="11" width="3.875" style="30" hidden="1" customWidth="1"/>
    <col min="12" max="12" width="4.875" style="30" hidden="1" customWidth="1"/>
    <col min="13" max="13" width="5.25" style="30" hidden="1" customWidth="1"/>
    <col min="14" max="14" width="4.125" style="30" customWidth="1"/>
    <col min="15" max="15" width="5.875" style="30" customWidth="1"/>
    <col min="16" max="16" width="9" style="30"/>
    <col min="17" max="17" width="18" style="30" customWidth="1"/>
    <col min="18" max="19" width="5.625" style="30" customWidth="1"/>
    <col min="20" max="16384" width="9" style="30"/>
  </cols>
  <sheetData>
    <row r="1" spans="1:19" ht="14.25" thickBot="1" x14ac:dyDescent="0.2"/>
    <row r="2" spans="1:19" ht="14.25" thickBot="1" x14ac:dyDescent="0.2">
      <c r="O2" s="77" t="s">
        <v>7</v>
      </c>
      <c r="P2" s="152"/>
      <c r="Q2" s="153"/>
      <c r="R2" s="153"/>
      <c r="S2" s="154"/>
    </row>
    <row r="3" spans="1:19" ht="14.25" thickBot="1" x14ac:dyDescent="0.2">
      <c r="P3" s="31"/>
      <c r="Q3" s="32"/>
      <c r="R3" s="33"/>
    </row>
    <row r="4" spans="1:19" ht="14.25" thickBot="1" x14ac:dyDescent="0.2">
      <c r="A4" s="30" t="s">
        <v>54</v>
      </c>
      <c r="P4" s="79"/>
      <c r="Q4" s="92" t="s">
        <v>38</v>
      </c>
      <c r="R4" s="155" t="s">
        <v>41</v>
      </c>
      <c r="S4" s="156"/>
    </row>
    <row r="5" spans="1:19" ht="14.25" thickBot="1" x14ac:dyDescent="0.2">
      <c r="A5" s="30" t="s">
        <v>39</v>
      </c>
      <c r="B5" s="30" t="str">
        <f>MID($Q5,COLUMN()-1,1)</f>
        <v/>
      </c>
      <c r="C5" s="30" t="str">
        <f t="shared" ref="C5:K21" si="0">MID($Q5,COLUMN()-1,1)</f>
        <v/>
      </c>
      <c r="D5" s="30" t="str">
        <f t="shared" si="0"/>
        <v/>
      </c>
      <c r="E5" s="30" t="str">
        <f t="shared" si="0"/>
        <v/>
      </c>
      <c r="F5" s="30" t="str">
        <f t="shared" si="0"/>
        <v/>
      </c>
      <c r="G5" s="30" t="str">
        <f t="shared" si="0"/>
        <v/>
      </c>
      <c r="H5" s="30" t="str">
        <f t="shared" si="0"/>
        <v/>
      </c>
      <c r="I5" s="30" t="str">
        <f t="shared" si="0"/>
        <v/>
      </c>
      <c r="J5" s="30" t="str">
        <f t="shared" si="0"/>
        <v/>
      </c>
      <c r="K5" s="30" t="str">
        <f t="shared" si="0"/>
        <v/>
      </c>
      <c r="P5" s="88" t="s">
        <v>8</v>
      </c>
      <c r="Q5" s="93"/>
      <c r="R5" s="157"/>
      <c r="S5" s="158"/>
    </row>
    <row r="6" spans="1:19" x14ac:dyDescent="0.15">
      <c r="A6" s="30" t="s">
        <v>40</v>
      </c>
      <c r="B6" s="30" t="str">
        <f t="shared" ref="B6:K29" si="1">MID($Q6,COLUMN()-1,1)</f>
        <v/>
      </c>
      <c r="C6" s="30" t="str">
        <f t="shared" si="0"/>
        <v/>
      </c>
      <c r="D6" s="30" t="str">
        <f t="shared" si="0"/>
        <v/>
      </c>
      <c r="E6" s="30" t="str">
        <f t="shared" si="0"/>
        <v/>
      </c>
      <c r="F6" s="30" t="str">
        <f t="shared" si="0"/>
        <v/>
      </c>
      <c r="G6" s="30" t="str">
        <f t="shared" si="0"/>
        <v/>
      </c>
      <c r="H6" s="30" t="str">
        <f t="shared" si="0"/>
        <v/>
      </c>
      <c r="I6" s="30" t="str">
        <f t="shared" si="0"/>
        <v/>
      </c>
      <c r="J6" s="30" t="str">
        <f t="shared" si="0"/>
        <v/>
      </c>
      <c r="K6" s="30" t="str">
        <f t="shared" si="0"/>
        <v/>
      </c>
      <c r="O6" s="46"/>
      <c r="P6" s="81" t="s">
        <v>1</v>
      </c>
      <c r="Q6" s="63"/>
      <c r="R6" s="159"/>
      <c r="S6" s="160"/>
    </row>
    <row r="7" spans="1:19" x14ac:dyDescent="0.15">
      <c r="A7" s="30" t="s">
        <v>50</v>
      </c>
      <c r="B7" s="30" t="str">
        <f t="shared" si="1"/>
        <v/>
      </c>
      <c r="C7" s="30" t="str">
        <f t="shared" si="0"/>
        <v/>
      </c>
      <c r="D7" s="30" t="str">
        <f t="shared" si="0"/>
        <v/>
      </c>
      <c r="E7" s="30" t="str">
        <f t="shared" si="0"/>
        <v/>
      </c>
      <c r="F7" s="30" t="str">
        <f t="shared" si="0"/>
        <v/>
      </c>
      <c r="G7" s="30" t="str">
        <f t="shared" si="0"/>
        <v/>
      </c>
      <c r="H7" s="30" t="str">
        <f t="shared" si="0"/>
        <v/>
      </c>
      <c r="I7" s="30" t="str">
        <f t="shared" si="0"/>
        <v/>
      </c>
      <c r="J7" s="30" t="str">
        <f t="shared" si="0"/>
        <v/>
      </c>
      <c r="K7" s="30" t="str">
        <f t="shared" si="0"/>
        <v/>
      </c>
      <c r="O7" s="146"/>
      <c r="P7" s="81" t="s">
        <v>2</v>
      </c>
      <c r="Q7" s="63"/>
      <c r="R7" s="159"/>
      <c r="S7" s="160"/>
    </row>
    <row r="8" spans="1:19" x14ac:dyDescent="0.15">
      <c r="A8" s="30" t="s">
        <v>23</v>
      </c>
      <c r="B8" s="30" t="str">
        <f t="shared" si="1"/>
        <v/>
      </c>
      <c r="C8" s="30" t="str">
        <f t="shared" si="0"/>
        <v/>
      </c>
      <c r="D8" s="30" t="str">
        <f t="shared" si="0"/>
        <v/>
      </c>
      <c r="E8" s="30" t="str">
        <f t="shared" si="0"/>
        <v/>
      </c>
      <c r="F8" s="30" t="str">
        <f t="shared" si="0"/>
        <v/>
      </c>
      <c r="G8" s="30" t="str">
        <f t="shared" si="0"/>
        <v/>
      </c>
      <c r="H8" s="30" t="str">
        <f t="shared" si="0"/>
        <v/>
      </c>
      <c r="I8" s="30" t="str">
        <f t="shared" si="0"/>
        <v/>
      </c>
      <c r="J8" s="30" t="str">
        <f t="shared" si="0"/>
        <v/>
      </c>
      <c r="K8" s="30" t="str">
        <f t="shared" si="0"/>
        <v/>
      </c>
      <c r="O8" s="146"/>
      <c r="P8" s="81" t="s">
        <v>2</v>
      </c>
      <c r="Q8" s="63"/>
      <c r="R8" s="159"/>
      <c r="S8" s="160"/>
    </row>
    <row r="9" spans="1:19" ht="14.25" thickBot="1" x14ac:dyDescent="0.2">
      <c r="A9" s="30" t="s">
        <v>22</v>
      </c>
      <c r="B9" s="30" t="str">
        <f t="shared" si="1"/>
        <v/>
      </c>
      <c r="C9" s="30" t="str">
        <f t="shared" si="0"/>
        <v/>
      </c>
      <c r="D9" s="30" t="str">
        <f t="shared" si="0"/>
        <v/>
      </c>
      <c r="E9" s="30" t="str">
        <f t="shared" si="0"/>
        <v/>
      </c>
      <c r="F9" s="30" t="str">
        <f t="shared" si="0"/>
        <v/>
      </c>
      <c r="G9" s="30" t="str">
        <f t="shared" si="0"/>
        <v/>
      </c>
      <c r="H9" s="30" t="str">
        <f t="shared" si="0"/>
        <v/>
      </c>
      <c r="I9" s="30" t="str">
        <f t="shared" si="0"/>
        <v/>
      </c>
      <c r="J9" s="30" t="str">
        <f t="shared" si="0"/>
        <v/>
      </c>
      <c r="K9" s="30" t="str">
        <f t="shared" si="0"/>
        <v/>
      </c>
      <c r="O9" s="146"/>
      <c r="P9" s="82" t="s">
        <v>51</v>
      </c>
      <c r="Q9" s="64"/>
      <c r="R9" s="150"/>
      <c r="S9" s="151"/>
    </row>
    <row r="10" spans="1:19" ht="14.25" thickBot="1" x14ac:dyDescent="0.2">
      <c r="G10" s="30" t="str">
        <f t="shared" si="0"/>
        <v/>
      </c>
      <c r="H10" s="30" t="str">
        <f t="shared" si="0"/>
        <v/>
      </c>
      <c r="I10" s="30" t="str">
        <f t="shared" si="0"/>
        <v/>
      </c>
      <c r="J10" s="30" t="str">
        <f t="shared" si="0"/>
        <v/>
      </c>
      <c r="K10" s="30" t="str">
        <f t="shared" si="0"/>
        <v/>
      </c>
      <c r="O10" s="83" t="s">
        <v>20</v>
      </c>
      <c r="P10" s="77" t="s">
        <v>3</v>
      </c>
      <c r="Q10" s="84" t="s">
        <v>38</v>
      </c>
      <c r="R10" s="86" t="s">
        <v>4</v>
      </c>
      <c r="S10" s="87" t="s">
        <v>5</v>
      </c>
    </row>
    <row r="11" spans="1:19" x14ac:dyDescent="0.15">
      <c r="A11" s="30" t="s">
        <v>21</v>
      </c>
      <c r="B11" s="30" t="str">
        <f t="shared" si="1"/>
        <v/>
      </c>
      <c r="C11" s="30" t="str">
        <f t="shared" si="0"/>
        <v/>
      </c>
      <c r="D11" s="30" t="str">
        <f t="shared" si="0"/>
        <v/>
      </c>
      <c r="E11" s="30" t="str">
        <f t="shared" si="0"/>
        <v/>
      </c>
      <c r="F11" s="30" t="str">
        <f t="shared" si="0"/>
        <v/>
      </c>
      <c r="G11" s="30" t="str">
        <f t="shared" si="0"/>
        <v/>
      </c>
      <c r="H11" s="30" t="str">
        <f t="shared" si="0"/>
        <v/>
      </c>
      <c r="I11" s="30" t="str">
        <f t="shared" si="0"/>
        <v/>
      </c>
      <c r="J11" s="30" t="str">
        <f t="shared" si="0"/>
        <v/>
      </c>
      <c r="K11" s="30" t="str">
        <f t="shared" si="0"/>
        <v/>
      </c>
      <c r="O11" s="48"/>
      <c r="P11" s="88">
        <v>1</v>
      </c>
      <c r="Q11" s="36"/>
      <c r="R11" s="40"/>
      <c r="S11" s="41"/>
    </row>
    <row r="12" spans="1:19" x14ac:dyDescent="0.15">
      <c r="B12" s="30" t="str">
        <f t="shared" si="1"/>
        <v/>
      </c>
      <c r="C12" s="30" t="str">
        <f t="shared" si="0"/>
        <v/>
      </c>
      <c r="D12" s="30" t="str">
        <f t="shared" si="0"/>
        <v/>
      </c>
      <c r="E12" s="30" t="str">
        <f t="shared" si="0"/>
        <v/>
      </c>
      <c r="F12" s="30" t="str">
        <f t="shared" si="0"/>
        <v/>
      </c>
      <c r="G12" s="30" t="str">
        <f t="shared" si="0"/>
        <v/>
      </c>
      <c r="H12" s="30" t="str">
        <f t="shared" si="0"/>
        <v/>
      </c>
      <c r="I12" s="30" t="str">
        <f t="shared" si="0"/>
        <v/>
      </c>
      <c r="J12" s="30" t="str">
        <f t="shared" si="0"/>
        <v/>
      </c>
      <c r="K12" s="30" t="str">
        <f t="shared" si="0"/>
        <v/>
      </c>
      <c r="O12" s="49"/>
      <c r="P12" s="81">
        <v>2</v>
      </c>
      <c r="Q12" s="37"/>
      <c r="R12" s="42"/>
      <c r="S12" s="94"/>
    </row>
    <row r="13" spans="1:19" x14ac:dyDescent="0.15">
      <c r="A13" s="30" t="s">
        <v>24</v>
      </c>
      <c r="B13" s="30" t="str">
        <f t="shared" si="1"/>
        <v/>
      </c>
      <c r="C13" s="30" t="str">
        <f t="shared" si="0"/>
        <v/>
      </c>
      <c r="D13" s="30" t="str">
        <f t="shared" si="0"/>
        <v/>
      </c>
      <c r="E13" s="30" t="str">
        <f t="shared" si="0"/>
        <v/>
      </c>
      <c r="F13" s="30" t="str">
        <f t="shared" si="0"/>
        <v/>
      </c>
      <c r="G13" s="30" t="str">
        <f t="shared" si="0"/>
        <v/>
      </c>
      <c r="H13" s="30" t="str">
        <f t="shared" si="0"/>
        <v/>
      </c>
      <c r="I13" s="30" t="str">
        <f t="shared" si="0"/>
        <v/>
      </c>
      <c r="J13" s="30" t="str">
        <f t="shared" si="0"/>
        <v/>
      </c>
      <c r="K13" s="30" t="str">
        <f t="shared" si="0"/>
        <v/>
      </c>
      <c r="O13" s="49"/>
      <c r="P13" s="81">
        <v>3</v>
      </c>
      <c r="Q13" s="37"/>
      <c r="R13" s="42"/>
      <c r="S13" s="94"/>
    </row>
    <row r="14" spans="1:19" x14ac:dyDescent="0.15">
      <c r="A14" s="30" t="s">
        <v>25</v>
      </c>
      <c r="B14" s="30" t="str">
        <f t="shared" si="1"/>
        <v/>
      </c>
      <c r="C14" s="30" t="str">
        <f t="shared" si="0"/>
        <v/>
      </c>
      <c r="D14" s="30" t="str">
        <f t="shared" si="0"/>
        <v/>
      </c>
      <c r="E14" s="30" t="str">
        <f t="shared" si="0"/>
        <v/>
      </c>
      <c r="F14" s="30" t="str">
        <f t="shared" si="0"/>
        <v/>
      </c>
      <c r="G14" s="30" t="str">
        <f t="shared" si="0"/>
        <v/>
      </c>
      <c r="H14" s="30" t="str">
        <f t="shared" si="0"/>
        <v/>
      </c>
      <c r="I14" s="30" t="str">
        <f t="shared" si="0"/>
        <v/>
      </c>
      <c r="J14" s="30" t="str">
        <f t="shared" si="0"/>
        <v/>
      </c>
      <c r="K14" s="30" t="str">
        <f t="shared" si="0"/>
        <v/>
      </c>
      <c r="O14" s="49"/>
      <c r="P14" s="81">
        <v>4</v>
      </c>
      <c r="Q14" s="37"/>
      <c r="R14" s="42"/>
      <c r="S14" s="94"/>
    </row>
    <row r="15" spans="1:19" x14ac:dyDescent="0.15">
      <c r="A15" s="30" t="s">
        <v>26</v>
      </c>
      <c r="B15" s="30" t="str">
        <f t="shared" si="1"/>
        <v/>
      </c>
      <c r="C15" s="30" t="str">
        <f t="shared" si="0"/>
        <v/>
      </c>
      <c r="D15" s="30" t="str">
        <f t="shared" si="0"/>
        <v/>
      </c>
      <c r="E15" s="30" t="str">
        <f t="shared" si="0"/>
        <v/>
      </c>
      <c r="F15" s="30" t="str">
        <f t="shared" si="0"/>
        <v/>
      </c>
      <c r="G15" s="30" t="str">
        <f t="shared" si="0"/>
        <v/>
      </c>
      <c r="H15" s="30" t="str">
        <f t="shared" si="0"/>
        <v/>
      </c>
      <c r="I15" s="30" t="str">
        <f t="shared" si="0"/>
        <v/>
      </c>
      <c r="J15" s="30" t="str">
        <f t="shared" si="0"/>
        <v/>
      </c>
      <c r="K15" s="30" t="str">
        <f t="shared" si="0"/>
        <v/>
      </c>
      <c r="O15" s="49"/>
      <c r="P15" s="81">
        <v>5</v>
      </c>
      <c r="Q15" s="37"/>
      <c r="R15" s="42"/>
      <c r="S15" s="94"/>
    </row>
    <row r="16" spans="1:19" x14ac:dyDescent="0.15">
      <c r="A16" s="30" t="s">
        <v>27</v>
      </c>
      <c r="B16" s="30" t="str">
        <f t="shared" si="1"/>
        <v/>
      </c>
      <c r="C16" s="30" t="str">
        <f t="shared" si="0"/>
        <v/>
      </c>
      <c r="D16" s="30" t="str">
        <f t="shared" si="0"/>
        <v/>
      </c>
      <c r="E16" s="30" t="str">
        <f t="shared" si="0"/>
        <v/>
      </c>
      <c r="F16" s="30" t="str">
        <f t="shared" si="0"/>
        <v/>
      </c>
      <c r="G16" s="30" t="str">
        <f t="shared" si="0"/>
        <v/>
      </c>
      <c r="H16" s="30" t="str">
        <f t="shared" si="0"/>
        <v/>
      </c>
      <c r="I16" s="30" t="str">
        <f t="shared" si="0"/>
        <v/>
      </c>
      <c r="J16" s="30" t="str">
        <f t="shared" si="0"/>
        <v/>
      </c>
      <c r="K16" s="30" t="str">
        <f t="shared" si="0"/>
        <v/>
      </c>
      <c r="O16" s="49"/>
      <c r="P16" s="81">
        <v>6</v>
      </c>
      <c r="Q16" s="37"/>
      <c r="R16" s="42"/>
      <c r="S16" s="94"/>
    </row>
    <row r="17" spans="1:19" x14ac:dyDescent="0.15">
      <c r="A17" s="30" t="s">
        <v>28</v>
      </c>
      <c r="B17" s="30" t="str">
        <f t="shared" si="1"/>
        <v/>
      </c>
      <c r="C17" s="30" t="str">
        <f t="shared" si="0"/>
        <v/>
      </c>
      <c r="D17" s="30" t="str">
        <f t="shared" si="0"/>
        <v/>
      </c>
      <c r="E17" s="30" t="str">
        <f t="shared" si="0"/>
        <v/>
      </c>
      <c r="F17" s="30" t="str">
        <f t="shared" si="0"/>
        <v/>
      </c>
      <c r="G17" s="30" t="str">
        <f t="shared" si="0"/>
        <v/>
      </c>
      <c r="H17" s="30" t="str">
        <f t="shared" si="0"/>
        <v/>
      </c>
      <c r="I17" s="30" t="str">
        <f t="shared" si="0"/>
        <v/>
      </c>
      <c r="J17" s="30" t="str">
        <f t="shared" si="0"/>
        <v/>
      </c>
      <c r="K17" s="30" t="str">
        <f t="shared" si="0"/>
        <v/>
      </c>
      <c r="O17" s="49"/>
      <c r="P17" s="81">
        <v>7</v>
      </c>
      <c r="Q17" s="37"/>
      <c r="R17" s="42"/>
      <c r="S17" s="94"/>
    </row>
    <row r="18" spans="1:19" x14ac:dyDescent="0.15">
      <c r="A18" s="30" t="s">
        <v>29</v>
      </c>
      <c r="B18" s="30" t="str">
        <f t="shared" si="1"/>
        <v/>
      </c>
      <c r="C18" s="30" t="str">
        <f t="shared" si="0"/>
        <v/>
      </c>
      <c r="D18" s="30" t="str">
        <f t="shared" si="0"/>
        <v/>
      </c>
      <c r="E18" s="30" t="str">
        <f t="shared" si="0"/>
        <v/>
      </c>
      <c r="F18" s="30" t="str">
        <f t="shared" si="0"/>
        <v/>
      </c>
      <c r="G18" s="30" t="str">
        <f t="shared" si="0"/>
        <v/>
      </c>
      <c r="H18" s="30" t="str">
        <f t="shared" si="0"/>
        <v/>
      </c>
      <c r="I18" s="30" t="str">
        <f t="shared" si="0"/>
        <v/>
      </c>
      <c r="J18" s="30" t="str">
        <f t="shared" si="0"/>
        <v/>
      </c>
      <c r="K18" s="30" t="str">
        <f t="shared" si="0"/>
        <v/>
      </c>
      <c r="O18" s="49"/>
      <c r="P18" s="81">
        <v>8</v>
      </c>
      <c r="Q18" s="37"/>
      <c r="R18" s="42"/>
      <c r="S18" s="94"/>
    </row>
    <row r="19" spans="1:19" x14ac:dyDescent="0.15">
      <c r="A19" s="30" t="s">
        <v>30</v>
      </c>
      <c r="B19" s="30" t="str">
        <f t="shared" si="1"/>
        <v/>
      </c>
      <c r="C19" s="30" t="str">
        <f t="shared" si="0"/>
        <v/>
      </c>
      <c r="D19" s="30" t="str">
        <f t="shared" si="0"/>
        <v/>
      </c>
      <c r="E19" s="30" t="str">
        <f t="shared" si="0"/>
        <v/>
      </c>
      <c r="F19" s="30" t="str">
        <f t="shared" si="0"/>
        <v/>
      </c>
      <c r="G19" s="30" t="str">
        <f t="shared" si="0"/>
        <v/>
      </c>
      <c r="H19" s="30" t="str">
        <f t="shared" si="0"/>
        <v/>
      </c>
      <c r="I19" s="30" t="str">
        <f t="shared" si="0"/>
        <v/>
      </c>
      <c r="J19" s="30" t="str">
        <f t="shared" si="0"/>
        <v/>
      </c>
      <c r="K19" s="30" t="str">
        <f t="shared" si="0"/>
        <v/>
      </c>
      <c r="O19" s="49"/>
      <c r="P19" s="81">
        <v>9</v>
      </c>
      <c r="Q19" s="37"/>
      <c r="R19" s="42"/>
      <c r="S19" s="94"/>
    </row>
    <row r="20" spans="1:19" x14ac:dyDescent="0.15">
      <c r="A20" s="30" t="s">
        <v>31</v>
      </c>
      <c r="B20" s="30" t="str">
        <f t="shared" si="1"/>
        <v/>
      </c>
      <c r="C20" s="30" t="str">
        <f t="shared" si="0"/>
        <v/>
      </c>
      <c r="D20" s="30" t="str">
        <f t="shared" si="0"/>
        <v/>
      </c>
      <c r="E20" s="30" t="str">
        <f t="shared" si="0"/>
        <v/>
      </c>
      <c r="F20" s="30" t="str">
        <f t="shared" si="0"/>
        <v/>
      </c>
      <c r="G20" s="30" t="str">
        <f t="shared" si="0"/>
        <v/>
      </c>
      <c r="H20" s="30" t="str">
        <f t="shared" si="0"/>
        <v/>
      </c>
      <c r="I20" s="30" t="str">
        <f t="shared" si="0"/>
        <v/>
      </c>
      <c r="J20" s="30" t="str">
        <f t="shared" si="0"/>
        <v/>
      </c>
      <c r="K20" s="30" t="str">
        <f t="shared" si="0"/>
        <v/>
      </c>
      <c r="O20" s="49"/>
      <c r="P20" s="81">
        <v>10</v>
      </c>
      <c r="Q20" s="37"/>
      <c r="R20" s="42"/>
      <c r="S20" s="94"/>
    </row>
    <row r="21" spans="1:19" x14ac:dyDescent="0.15">
      <c r="A21" s="30" t="s">
        <v>32</v>
      </c>
      <c r="B21" s="30" t="str">
        <f t="shared" si="1"/>
        <v/>
      </c>
      <c r="C21" s="30" t="str">
        <f t="shared" si="0"/>
        <v/>
      </c>
      <c r="D21" s="30" t="str">
        <f t="shared" si="0"/>
        <v/>
      </c>
      <c r="E21" s="30" t="str">
        <f t="shared" si="0"/>
        <v/>
      </c>
      <c r="F21" s="30" t="str">
        <f t="shared" si="0"/>
        <v/>
      </c>
      <c r="G21" s="30" t="str">
        <f t="shared" si="0"/>
        <v/>
      </c>
      <c r="H21" s="30" t="str">
        <f t="shared" si="0"/>
        <v/>
      </c>
      <c r="I21" s="30" t="str">
        <f t="shared" si="0"/>
        <v/>
      </c>
      <c r="J21" s="30" t="str">
        <f t="shared" si="0"/>
        <v/>
      </c>
      <c r="K21" s="30" t="str">
        <f t="shared" si="0"/>
        <v/>
      </c>
      <c r="O21" s="49"/>
      <c r="P21" s="81">
        <v>11</v>
      </c>
      <c r="Q21" s="37"/>
      <c r="R21" s="42"/>
      <c r="S21" s="94"/>
    </row>
    <row r="22" spans="1:19" x14ac:dyDescent="0.15">
      <c r="A22" s="30" t="s">
        <v>35</v>
      </c>
      <c r="B22" s="30" t="str">
        <f t="shared" si="1"/>
        <v/>
      </c>
      <c r="C22" s="30" t="str">
        <f t="shared" si="1"/>
        <v/>
      </c>
      <c r="D22" s="30" t="str">
        <f t="shared" si="1"/>
        <v/>
      </c>
      <c r="E22" s="30" t="str">
        <f t="shared" si="1"/>
        <v/>
      </c>
      <c r="F22" s="30" t="str">
        <f t="shared" si="1"/>
        <v/>
      </c>
      <c r="G22" s="30" t="str">
        <f t="shared" si="1"/>
        <v/>
      </c>
      <c r="H22" s="30" t="str">
        <f t="shared" si="1"/>
        <v/>
      </c>
      <c r="I22" s="30" t="str">
        <f t="shared" si="1"/>
        <v/>
      </c>
      <c r="J22" s="30" t="str">
        <f t="shared" si="1"/>
        <v/>
      </c>
      <c r="K22" s="30" t="str">
        <f t="shared" si="1"/>
        <v/>
      </c>
      <c r="O22" s="49"/>
      <c r="P22" s="81">
        <v>12</v>
      </c>
      <c r="Q22" s="37"/>
      <c r="R22" s="42"/>
      <c r="S22" s="94"/>
    </row>
    <row r="23" spans="1:19" x14ac:dyDescent="0.15">
      <c r="A23" s="30" t="s">
        <v>36</v>
      </c>
      <c r="B23" s="30" t="str">
        <f t="shared" si="1"/>
        <v/>
      </c>
      <c r="C23" s="30" t="str">
        <f t="shared" si="1"/>
        <v/>
      </c>
      <c r="D23" s="30" t="str">
        <f t="shared" si="1"/>
        <v/>
      </c>
      <c r="E23" s="30" t="str">
        <f t="shared" si="1"/>
        <v/>
      </c>
      <c r="F23" s="30" t="str">
        <f t="shared" si="1"/>
        <v/>
      </c>
      <c r="G23" s="30" t="str">
        <f t="shared" si="1"/>
        <v/>
      </c>
      <c r="H23" s="30" t="str">
        <f t="shared" si="1"/>
        <v/>
      </c>
      <c r="I23" s="30" t="str">
        <f t="shared" si="1"/>
        <v/>
      </c>
      <c r="J23" s="30" t="str">
        <f t="shared" si="1"/>
        <v/>
      </c>
      <c r="K23" s="30" t="str">
        <f t="shared" si="1"/>
        <v/>
      </c>
      <c r="O23" s="49"/>
      <c r="P23" s="81">
        <v>13</v>
      </c>
      <c r="Q23" s="37"/>
      <c r="R23" s="42"/>
      <c r="S23" s="94"/>
    </row>
    <row r="24" spans="1:19" x14ac:dyDescent="0.15">
      <c r="B24" s="30" t="str">
        <f t="shared" si="1"/>
        <v/>
      </c>
      <c r="C24" s="30" t="str">
        <f t="shared" si="1"/>
        <v/>
      </c>
      <c r="D24" s="30" t="str">
        <f t="shared" si="1"/>
        <v/>
      </c>
      <c r="E24" s="30" t="str">
        <f t="shared" si="1"/>
        <v/>
      </c>
      <c r="F24" s="30" t="str">
        <f t="shared" si="1"/>
        <v/>
      </c>
      <c r="G24" s="30" t="str">
        <f t="shared" si="1"/>
        <v/>
      </c>
      <c r="H24" s="30" t="str">
        <f t="shared" si="1"/>
        <v/>
      </c>
      <c r="I24" s="30" t="str">
        <f t="shared" si="1"/>
        <v/>
      </c>
      <c r="J24" s="30" t="str">
        <f t="shared" si="1"/>
        <v/>
      </c>
      <c r="K24" s="30" t="str">
        <f t="shared" si="1"/>
        <v/>
      </c>
      <c r="O24" s="49"/>
      <c r="P24" s="81">
        <v>14</v>
      </c>
      <c r="Q24" s="37"/>
      <c r="R24" s="42"/>
      <c r="S24" s="94"/>
    </row>
    <row r="25" spans="1:19" x14ac:dyDescent="0.15">
      <c r="B25" s="30" t="str">
        <f t="shared" si="1"/>
        <v/>
      </c>
      <c r="C25" s="30" t="str">
        <f t="shared" si="1"/>
        <v/>
      </c>
      <c r="D25" s="30" t="str">
        <f t="shared" si="1"/>
        <v/>
      </c>
      <c r="E25" s="30" t="str">
        <f t="shared" si="1"/>
        <v/>
      </c>
      <c r="F25" s="30" t="str">
        <f t="shared" si="1"/>
        <v/>
      </c>
      <c r="G25" s="30" t="str">
        <f t="shared" si="1"/>
        <v/>
      </c>
      <c r="H25" s="30" t="str">
        <f t="shared" si="1"/>
        <v/>
      </c>
      <c r="I25" s="30" t="str">
        <f t="shared" si="1"/>
        <v/>
      </c>
      <c r="J25" s="30" t="str">
        <f t="shared" si="1"/>
        <v/>
      </c>
      <c r="K25" s="30" t="str">
        <f t="shared" si="1"/>
        <v/>
      </c>
      <c r="O25" s="49"/>
      <c r="P25" s="81">
        <v>15</v>
      </c>
      <c r="Q25" s="37"/>
      <c r="R25" s="42"/>
      <c r="S25" s="94"/>
    </row>
    <row r="26" spans="1:19" x14ac:dyDescent="0.15">
      <c r="B26" s="30" t="str">
        <f t="shared" si="1"/>
        <v/>
      </c>
      <c r="C26" s="30" t="str">
        <f t="shared" si="1"/>
        <v/>
      </c>
      <c r="D26" s="30" t="str">
        <f t="shared" si="1"/>
        <v/>
      </c>
      <c r="E26" s="30" t="str">
        <f t="shared" si="1"/>
        <v/>
      </c>
      <c r="F26" s="30" t="str">
        <f t="shared" si="1"/>
        <v/>
      </c>
      <c r="G26" s="30" t="str">
        <f t="shared" si="1"/>
        <v/>
      </c>
      <c r="H26" s="30" t="str">
        <f t="shared" si="1"/>
        <v/>
      </c>
      <c r="I26" s="30" t="str">
        <f t="shared" si="1"/>
        <v/>
      </c>
      <c r="J26" s="30" t="str">
        <f t="shared" si="1"/>
        <v/>
      </c>
      <c r="K26" s="30" t="str">
        <f t="shared" si="1"/>
        <v/>
      </c>
      <c r="O26" s="49"/>
      <c r="P26" s="81">
        <v>16</v>
      </c>
      <c r="Q26" s="37"/>
      <c r="R26" s="42"/>
      <c r="S26" s="94"/>
    </row>
    <row r="27" spans="1:19" x14ac:dyDescent="0.15">
      <c r="A27" s="30">
        <v>3</v>
      </c>
      <c r="B27" s="30" t="str">
        <f t="shared" si="1"/>
        <v/>
      </c>
      <c r="C27" s="30" t="str">
        <f t="shared" si="1"/>
        <v/>
      </c>
      <c r="D27" s="30" t="str">
        <f t="shared" si="1"/>
        <v/>
      </c>
      <c r="E27" s="30" t="str">
        <f t="shared" si="1"/>
        <v/>
      </c>
      <c r="F27" s="30" t="str">
        <f t="shared" si="1"/>
        <v/>
      </c>
      <c r="G27" s="30" t="str">
        <f t="shared" si="1"/>
        <v/>
      </c>
      <c r="H27" s="30" t="str">
        <f t="shared" si="1"/>
        <v/>
      </c>
      <c r="I27" s="30" t="str">
        <f t="shared" si="1"/>
        <v/>
      </c>
      <c r="J27" s="30" t="str">
        <f t="shared" si="1"/>
        <v/>
      </c>
      <c r="K27" s="30" t="str">
        <f t="shared" si="1"/>
        <v/>
      </c>
      <c r="O27" s="49"/>
      <c r="P27" s="81">
        <v>17</v>
      </c>
      <c r="Q27" s="37"/>
      <c r="R27" s="42"/>
      <c r="S27" s="94"/>
    </row>
    <row r="28" spans="1:19" ht="14.25" thickBot="1" x14ac:dyDescent="0.2">
      <c r="A28" s="30">
        <v>2</v>
      </c>
      <c r="B28" s="30" t="str">
        <f t="shared" si="1"/>
        <v/>
      </c>
      <c r="C28" s="30" t="str">
        <f t="shared" si="1"/>
        <v/>
      </c>
      <c r="D28" s="30" t="str">
        <f t="shared" si="1"/>
        <v/>
      </c>
      <c r="E28" s="30" t="str">
        <f t="shared" si="1"/>
        <v/>
      </c>
      <c r="F28" s="30" t="str">
        <f t="shared" si="1"/>
        <v/>
      </c>
      <c r="G28" s="30" t="str">
        <f t="shared" si="1"/>
        <v/>
      </c>
      <c r="H28" s="30" t="str">
        <f t="shared" si="1"/>
        <v/>
      </c>
      <c r="I28" s="30" t="str">
        <f t="shared" si="1"/>
        <v/>
      </c>
      <c r="J28" s="30" t="str">
        <f t="shared" si="1"/>
        <v/>
      </c>
      <c r="K28" s="30" t="str">
        <f t="shared" si="1"/>
        <v/>
      </c>
      <c r="O28" s="50"/>
      <c r="P28" s="82">
        <v>18</v>
      </c>
      <c r="Q28" s="38"/>
      <c r="R28" s="44"/>
      <c r="S28" s="45"/>
    </row>
    <row r="29" spans="1:19" ht="14.25" thickBot="1" x14ac:dyDescent="0.2">
      <c r="A29" s="30">
        <v>1</v>
      </c>
      <c r="B29" s="30" t="str">
        <f t="shared" si="1"/>
        <v/>
      </c>
      <c r="C29" s="30" t="str">
        <f t="shared" si="1"/>
        <v/>
      </c>
      <c r="D29" s="30" t="str">
        <f t="shared" si="1"/>
        <v/>
      </c>
      <c r="E29" s="30" t="str">
        <f t="shared" si="1"/>
        <v/>
      </c>
      <c r="F29" s="30" t="str">
        <f t="shared" si="1"/>
        <v/>
      </c>
      <c r="G29" s="30" t="str">
        <f t="shared" si="1"/>
        <v/>
      </c>
      <c r="H29" s="30" t="str">
        <f t="shared" si="1"/>
        <v/>
      </c>
      <c r="I29" s="30" t="str">
        <f t="shared" si="1"/>
        <v/>
      </c>
      <c r="J29" s="30" t="str">
        <f t="shared" si="1"/>
        <v/>
      </c>
      <c r="K29" s="30" t="str">
        <f t="shared" si="1"/>
        <v/>
      </c>
      <c r="O29" s="143"/>
      <c r="P29" s="89" t="s">
        <v>18</v>
      </c>
      <c r="Q29" s="39"/>
      <c r="R29" s="142"/>
      <c r="S29" s="51"/>
    </row>
  </sheetData>
  <sheetProtection algorithmName="SHA-512" hashValue="Oo7XGfj5ZZwvcTnh+J6UWKSWwiLzyhsRwM92k2DEiBNOsjDTxGgAALafBxKu24ADJH7/1hJeuHrgeh9TR3J3mQ==" saltValue="NYhlJvU1HPaIxxYbjnYgRg==" spinCount="100000" sheet="1" selectLockedCells="1"/>
  <mergeCells count="7">
    <mergeCell ref="R9:S9"/>
    <mergeCell ref="P2:S2"/>
    <mergeCell ref="R4:S4"/>
    <mergeCell ref="R5:S5"/>
    <mergeCell ref="R6:S6"/>
    <mergeCell ref="R8:S8"/>
    <mergeCell ref="R7:S7"/>
  </mergeCells>
  <phoneticPr fontId="1"/>
  <conditionalFormatting sqref="Q5:Q6 Q8:Q29">
    <cfRule type="expression" dxfId="1" priority="2">
      <formula>IF(OR(COUNTIF(B5:K5," ")&gt;1,COUNTIF(B5:K5,"　")&gt;1),1,2)=1</formula>
    </cfRule>
  </conditionalFormatting>
  <conditionalFormatting sqref="Q7">
    <cfRule type="expression" dxfId="0" priority="1">
      <formula>IF(OR(COUNTIF(B7:K7," ")&gt;1,COUNTIF(B7:K7,"　")&gt;1),1,2)=1</formula>
    </cfRule>
  </conditionalFormatting>
  <dataValidations count="5">
    <dataValidation type="list" allowBlank="1" showInputMessage="1" showErrorMessage="1" sqref="S11:S29" xr:uid="{00000000-0002-0000-0000-000000000000}">
      <formula1>$A$27:$A$29</formula1>
    </dataValidation>
    <dataValidation type="list" allowBlank="1" showInputMessage="1" showErrorMessage="1" sqref="O11:O29" xr:uid="{00000000-0002-0000-0000-000002000000}">
      <formula1>$A$11</formula1>
    </dataValidation>
    <dataValidation type="list" allowBlank="1" showInputMessage="1" showErrorMessage="1" sqref="R11:R28" xr:uid="{00000000-0002-0000-0000-000004000000}">
      <formula1>$A$13:$A$26</formula1>
    </dataValidation>
    <dataValidation type="list" allowBlank="1" showInputMessage="1" showErrorMessage="1" sqref="O6 O9" xr:uid="{B4FFF33B-1D9B-4665-B43F-260C48BB92ED}">
      <formula1>$A$4:$A$7</formula1>
    </dataValidation>
    <dataValidation type="list" allowBlank="1" showInputMessage="1" showErrorMessage="1" sqref="O7:O8" xr:uid="{FE4A1823-57F8-4F6D-9EBB-5706F1B98ACE}">
      <formula1>$A$5:$A$9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L34"/>
  <sheetViews>
    <sheetView showGridLines="0" topLeftCell="D1" zoomScale="85" zoomScaleNormal="85" workbookViewId="0">
      <selection activeCell="H7" sqref="H7"/>
    </sheetView>
  </sheetViews>
  <sheetFormatPr defaultRowHeight="14.25" x14ac:dyDescent="0.15"/>
  <cols>
    <col min="1" max="1" width="9" style="1" hidden="1" customWidth="1"/>
    <col min="2" max="2" width="10" style="1" hidden="1" customWidth="1"/>
    <col min="3" max="3" width="9" style="1" hidden="1" customWidth="1"/>
    <col min="4" max="4" width="9" style="1"/>
    <col min="5" max="5" width="12.5" style="1" customWidth="1"/>
    <col min="6" max="6" width="10.75" style="1" customWidth="1"/>
    <col min="7" max="7" width="11.25" style="1" customWidth="1"/>
    <col min="8" max="8" width="10.25" style="1" customWidth="1"/>
    <col min="9" max="9" width="11.25" style="1" customWidth="1"/>
    <col min="10" max="10" width="10.75" style="1" customWidth="1"/>
    <col min="11" max="12" width="11.875" style="1" customWidth="1"/>
    <col min="13" max="16384" width="9" style="1"/>
  </cols>
  <sheetData>
    <row r="1" spans="1:12" ht="24.75" customHeight="1" thickBot="1" x14ac:dyDescent="0.2">
      <c r="E1" s="164" t="s">
        <v>13</v>
      </c>
      <c r="F1" s="164"/>
      <c r="G1" s="164"/>
      <c r="H1" s="164"/>
      <c r="I1" s="164"/>
      <c r="J1" s="164"/>
      <c r="K1" s="164"/>
      <c r="L1" s="164"/>
    </row>
    <row r="2" spans="1:12" ht="24.75" customHeight="1" x14ac:dyDescent="0.15">
      <c r="E2" s="2" t="s">
        <v>9</v>
      </c>
      <c r="F2" s="161" t="str">
        <f>IF(入力用!P2="","",入力用!P2)</f>
        <v/>
      </c>
      <c r="G2" s="162"/>
      <c r="H2" s="162"/>
      <c r="I2" s="162"/>
      <c r="J2" s="162"/>
      <c r="K2" s="162"/>
      <c r="L2" s="163"/>
    </row>
    <row r="3" spans="1:12" ht="24.75" customHeight="1" thickBot="1" x14ac:dyDescent="0.2">
      <c r="A3" s="1" t="str">
        <f>IF(入力用!Q5="","",LEFT(入力用!Q5,FIND(" ",SUBSTITUTE(入力用!Q5,"　"," "))-1))</f>
        <v/>
      </c>
      <c r="B3" s="1" t="str">
        <f>IF(入力用!Q5="","",MID(入力用!Q5,FIND(" ",SUBSTITUTE(入力用!Q5,"　"," "))+1,LEN(入力用!Q5)))</f>
        <v/>
      </c>
      <c r="E3" s="3" t="s">
        <v>10</v>
      </c>
      <c r="F3" s="52"/>
      <c r="G3" s="147"/>
      <c r="H3" s="172" t="str">
        <f>A3&amp;"　"&amp;B3</f>
        <v>　</v>
      </c>
      <c r="I3" s="172"/>
      <c r="J3" s="172"/>
      <c r="K3" s="147"/>
      <c r="L3" s="68" t="s">
        <v>11</v>
      </c>
    </row>
    <row r="4" spans="1:12" ht="24.75" customHeight="1" x14ac:dyDescent="0.15"/>
    <row r="5" spans="1:12" ht="24.75" customHeight="1" thickBot="1" x14ac:dyDescent="0.2">
      <c r="E5" s="1" t="s">
        <v>0</v>
      </c>
    </row>
    <row r="6" spans="1:12" ht="24.75" customHeight="1" thickBot="1" x14ac:dyDescent="0.2">
      <c r="E6" s="15"/>
      <c r="F6" s="165" t="s">
        <v>6</v>
      </c>
      <c r="G6" s="165"/>
      <c r="H6" s="165"/>
      <c r="I6" s="165"/>
      <c r="J6" s="165"/>
      <c r="K6" s="16"/>
      <c r="L6" s="17"/>
    </row>
    <row r="7" spans="1:12" ht="24.75" customHeight="1" x14ac:dyDescent="0.15">
      <c r="A7" s="1" t="str">
        <f>IF(入力用!Q6="","",LEFT(入力用!Q6,FIND(" ",SUBSTITUTE(入力用!Q6,"　"," "))-1))</f>
        <v/>
      </c>
      <c r="B7" s="1" t="str">
        <f>IF(入力用!Q6="","",MID(入力用!Q6,FIND(" ",SUBSTITUTE(入力用!Q6,"　"," "))+1,LEN(入力用!Q6)))</f>
        <v/>
      </c>
      <c r="E7" s="12" t="s">
        <v>12</v>
      </c>
      <c r="F7" s="13"/>
      <c r="G7" s="57" t="str">
        <f t="shared" ref="G7:G10" si="0">IF(LEN(A7)=1,A7,IF(LEN(A7)=2,MID(A7,1,1)&amp;"　　　　 　"&amp;MID(A7,2,1),IF(LEN(A7)=3,MID(A7,1,1)&amp;"　　"&amp;MID(A7,2,1)&amp;"　　"&amp;MID(A7,3,1),IF(LEN(A7)=4,MID(A7,1,1)&amp;"　"&amp;MID(A7,2,1)&amp;"　"&amp;MID(A7,3,1)&amp;"　"&amp;MID(A7,4,1),A7))))</f>
        <v/>
      </c>
      <c r="H7" s="13"/>
      <c r="I7" s="14" t="str">
        <f>IF(LEN(B7)=1,"　　"&amp;B7,B7)</f>
        <v/>
      </c>
      <c r="J7" s="13"/>
      <c r="K7" s="166" t="str">
        <f>IF(入力用!O6="","",IF(入力用!O6="部活動指導員","※部活動指導員",""))</f>
        <v/>
      </c>
      <c r="L7" s="167"/>
    </row>
    <row r="8" spans="1:12" ht="24.75" customHeight="1" x14ac:dyDescent="0.15">
      <c r="A8" s="1" t="str">
        <f>IF(入力用!Q7="","",LEFT(入力用!Q7,FIND(" ",SUBSTITUTE(入力用!Q7,"　"," "))-1))</f>
        <v/>
      </c>
      <c r="B8" s="1" t="str">
        <f>IF(入力用!Q7="","",MID(入力用!Q7,FIND(" ",SUBSTITUTE(入力用!Q7,"　"," "))+1,LEN(入力用!Q7)))</f>
        <v/>
      </c>
      <c r="E8" s="8" t="s">
        <v>2</v>
      </c>
      <c r="F8" s="4"/>
      <c r="G8" s="58" t="str">
        <f t="shared" ref="G8" si="1">IF(LEN(A8)=1,A8,IF(LEN(A8)=2,MID(A8,1,1)&amp;"　　　　 　"&amp;MID(A8,2,1),IF(LEN(A8)=3,MID(A8,1,1)&amp;"　　"&amp;MID(A8,2,1)&amp;"　　"&amp;MID(A8,3,1),IF(LEN(A8)=4,MID(A8,1,1)&amp;"　"&amp;MID(A8,2,1)&amp;"　"&amp;MID(A8,3,1)&amp;"　"&amp;MID(A8,4,1),A8))))</f>
        <v/>
      </c>
      <c r="H8" s="4"/>
      <c r="I8" s="5" t="str">
        <f t="shared" ref="I8" si="2">IF(LEN(B8)=1,"　　"&amp;B8,B8)</f>
        <v/>
      </c>
      <c r="J8" s="4"/>
      <c r="K8" s="168" t="str">
        <f>IF(入力用!O7="","",IF(入力用!O7="外部","※外部コーチ",""))</f>
        <v/>
      </c>
      <c r="L8" s="169"/>
    </row>
    <row r="9" spans="1:12" ht="24.75" customHeight="1" x14ac:dyDescent="0.15">
      <c r="A9" s="1" t="str">
        <f>IF(入力用!Q8="","",LEFT(入力用!Q8,FIND(" ",SUBSTITUTE(入力用!Q8,"　"," "))-1))</f>
        <v/>
      </c>
      <c r="B9" s="1" t="str">
        <f>IF(入力用!Q8="","",MID(入力用!Q8,FIND(" ",SUBSTITUTE(入力用!Q8,"　"," "))+1,LEN(入力用!Q8)))</f>
        <v/>
      </c>
      <c r="E9" s="8" t="s">
        <v>2</v>
      </c>
      <c r="F9" s="4"/>
      <c r="G9" s="58" t="str">
        <f t="shared" si="0"/>
        <v/>
      </c>
      <c r="H9" s="4"/>
      <c r="I9" s="5" t="str">
        <f t="shared" ref="I9:I30" si="3">IF(LEN(B9)=1,"　　"&amp;B9,B9)</f>
        <v/>
      </c>
      <c r="J9" s="4"/>
      <c r="K9" s="168" t="str">
        <f>IF(入力用!O8="","",IF(入力用!O8="外部","※外部コーチ",""))</f>
        <v/>
      </c>
      <c r="L9" s="169"/>
    </row>
    <row r="10" spans="1:12" ht="24.75" customHeight="1" thickBot="1" x14ac:dyDescent="0.2">
      <c r="A10" s="1" t="str">
        <f>IF(入力用!Q9="","",LEFT(入力用!Q9,FIND(" ",SUBSTITUTE(入力用!Q9,"　"," "))-1))</f>
        <v/>
      </c>
      <c r="B10" s="1" t="str">
        <f>IF(入力用!Q9="","",MID(入力用!Q9,FIND(" ",SUBSTITUTE(入力用!Q9,"　"," "))+1,LEN(入力用!Q9)))</f>
        <v/>
      </c>
      <c r="E10" s="9" t="s">
        <v>53</v>
      </c>
      <c r="F10" s="6"/>
      <c r="G10" s="59" t="str">
        <f t="shared" si="0"/>
        <v/>
      </c>
      <c r="H10" s="6"/>
      <c r="I10" s="7" t="str">
        <f t="shared" si="3"/>
        <v/>
      </c>
      <c r="J10" s="6"/>
      <c r="K10" s="170"/>
      <c r="L10" s="171"/>
    </row>
    <row r="11" spans="1:12" ht="24.75" customHeight="1" thickBot="1" x14ac:dyDescent="0.2">
      <c r="E11" s="20" t="s">
        <v>3</v>
      </c>
      <c r="F11" s="165" t="s">
        <v>6</v>
      </c>
      <c r="G11" s="165"/>
      <c r="H11" s="165"/>
      <c r="I11" s="165"/>
      <c r="J11" s="165"/>
      <c r="K11" s="21" t="s">
        <v>4</v>
      </c>
      <c r="L11" s="22" t="s">
        <v>5</v>
      </c>
    </row>
    <row r="12" spans="1:12" ht="24.75" customHeight="1" x14ac:dyDescent="0.15">
      <c r="A12" s="1" t="str">
        <f>IF(入力用!Q11="","",LEFT(入力用!Q11,FIND(" ",SUBSTITUTE(入力用!Q11,"　"," "))-1))</f>
        <v/>
      </c>
      <c r="B12" s="1" t="str">
        <f>IF(入力用!Q11="","",MID(入力用!Q11,FIND(" ",SUBSTITUTE(入力用!Q11,"　"," "))+1,LEN(入力用!Q11)))</f>
        <v/>
      </c>
      <c r="E12" s="12">
        <f>IF(入力用!O11="○","①",ROW()-11)</f>
        <v>1</v>
      </c>
      <c r="F12" s="13"/>
      <c r="G12" s="57" t="str">
        <f t="shared" ref="G12:G13" si="4">IF(LEN(A12)=1,A12,IF(LEN(A12)=2,MID(A12,1,1)&amp;"　　　　 　"&amp;MID(A12,2,1),IF(LEN(A12)=3,MID(A12,1,1)&amp;"　　"&amp;MID(A12,2,1)&amp;"　　"&amp;MID(A12,3,1),IF(LEN(A12)=4,MID(A12,1,1)&amp;"　"&amp;MID(A12,2,1)&amp;"　"&amp;MID(A12,3,1)&amp;"　"&amp;MID(A12,4,1),A12))))</f>
        <v/>
      </c>
      <c r="H12" s="13"/>
      <c r="I12" s="14" t="str">
        <f t="shared" si="3"/>
        <v/>
      </c>
      <c r="J12" s="13"/>
      <c r="K12" s="18" t="str">
        <f>IF(入力用!R11="","",入力用!R11)</f>
        <v/>
      </c>
      <c r="L12" s="19" t="str">
        <f>IF(入力用!S11="","",入力用!S11)</f>
        <v/>
      </c>
    </row>
    <row r="13" spans="1:12" ht="24.75" customHeight="1" x14ac:dyDescent="0.15">
      <c r="A13" s="1" t="str">
        <f>IF(入力用!Q12="","",LEFT(入力用!Q12,FIND(" ",SUBSTITUTE(入力用!Q12,"　"," "))-1))</f>
        <v/>
      </c>
      <c r="B13" s="1" t="str">
        <f>IF(入力用!Q12="","",MID(入力用!Q12,FIND(" ",SUBSTITUTE(入力用!Q12,"　"," "))+1,LEN(入力用!Q12)))</f>
        <v/>
      </c>
      <c r="E13" s="12">
        <f>IF(入力用!O12="○","②",ROW()-11)</f>
        <v>2</v>
      </c>
      <c r="F13" s="4"/>
      <c r="G13" s="58" t="str">
        <f t="shared" si="4"/>
        <v/>
      </c>
      <c r="H13" s="4"/>
      <c r="I13" s="5" t="str">
        <f t="shared" si="3"/>
        <v/>
      </c>
      <c r="J13" s="4"/>
      <c r="K13" s="10" t="str">
        <f>IF(入力用!R12="","",入力用!R12)</f>
        <v/>
      </c>
      <c r="L13" s="11" t="str">
        <f>IF(入力用!S12="","",入力用!S12)</f>
        <v/>
      </c>
    </row>
    <row r="14" spans="1:12" ht="24.75" customHeight="1" x14ac:dyDescent="0.15">
      <c r="A14" s="1" t="str">
        <f>IF(入力用!Q13="","",LEFT(入力用!Q13,FIND(" ",SUBSTITUTE(入力用!Q13,"　"," "))-1))</f>
        <v/>
      </c>
      <c r="B14" s="1" t="str">
        <f>IF(入力用!Q13="","",MID(入力用!Q13,FIND(" ",SUBSTITUTE(入力用!Q13,"　"," "))+1,LEN(入力用!Q13)))</f>
        <v/>
      </c>
      <c r="E14" s="12">
        <f>IF(入力用!O13="○","③",ROW()-11)</f>
        <v>3</v>
      </c>
      <c r="F14" s="4"/>
      <c r="G14" s="58" t="str">
        <f>IF(LEN(A14)=1,A14,IF(LEN(A14)=2,MID(A14,1,1)&amp;"　　　　 　"&amp;MID(A14,2,1),IF(LEN(A14)=3,MID(A14,1,1)&amp;"　　"&amp;MID(A14,2,1)&amp;"　　"&amp;MID(A14,3,1),IF(LEN(A14)=4,MID(A14,1,1)&amp;"　"&amp;MID(A14,2,1)&amp;"　"&amp;MID(A14,3,1)&amp;"　"&amp;MID(A14,4,1),A14))))</f>
        <v/>
      </c>
      <c r="H14" s="4"/>
      <c r="I14" s="5" t="str">
        <f t="shared" si="3"/>
        <v/>
      </c>
      <c r="J14" s="4"/>
      <c r="K14" s="10" t="str">
        <f>IF(入力用!R13="","",入力用!R13)</f>
        <v/>
      </c>
      <c r="L14" s="11" t="str">
        <f>IF(入力用!S13="","",入力用!S13)</f>
        <v/>
      </c>
    </row>
    <row r="15" spans="1:12" ht="24.75" customHeight="1" x14ac:dyDescent="0.15">
      <c r="A15" s="1" t="str">
        <f>IF(入力用!Q14="","",LEFT(入力用!Q14,FIND(" ",SUBSTITUTE(入力用!Q14,"　"," "))-1))</f>
        <v/>
      </c>
      <c r="B15" s="1" t="str">
        <f>IF(入力用!Q14="","",MID(入力用!Q14,FIND(" ",SUBSTITUTE(入力用!Q14,"　"," "))+1,LEN(入力用!Q14)))</f>
        <v/>
      </c>
      <c r="E15" s="12">
        <f>IF(入力用!O14="○","④",ROW()-11)</f>
        <v>4</v>
      </c>
      <c r="F15" s="4"/>
      <c r="G15" s="58" t="str">
        <f t="shared" ref="G15:G30" si="5">IF(LEN(A15)=1,A15,IF(LEN(A15)=2,MID(A15,1,1)&amp;"　　　　 　"&amp;MID(A15,2,1),IF(LEN(A15)=3,MID(A15,1,1)&amp;"　　"&amp;MID(A15,2,1)&amp;"　　"&amp;MID(A15,3,1),IF(LEN(A15)=4,MID(A15,1,1)&amp;"　"&amp;MID(A15,2,1)&amp;"　"&amp;MID(A15,3,1)&amp;"　"&amp;MID(A15,4,1),A15))))</f>
        <v/>
      </c>
      <c r="H15" s="4"/>
      <c r="I15" s="5" t="str">
        <f t="shared" si="3"/>
        <v/>
      </c>
      <c r="J15" s="4"/>
      <c r="K15" s="10" t="str">
        <f>IF(入力用!R14="","",入力用!R14)</f>
        <v/>
      </c>
      <c r="L15" s="11" t="str">
        <f>IF(入力用!S14="","",入力用!S14)</f>
        <v/>
      </c>
    </row>
    <row r="16" spans="1:12" ht="24.75" customHeight="1" x14ac:dyDescent="0.15">
      <c r="A16" s="1" t="str">
        <f>IF(入力用!Q15="","",LEFT(入力用!Q15,FIND(" ",SUBSTITUTE(入力用!Q15,"　"," "))-1))</f>
        <v/>
      </c>
      <c r="B16" s="1" t="str">
        <f>IF(入力用!Q15="","",MID(入力用!Q15,FIND(" ",SUBSTITUTE(入力用!Q15,"　"," "))+1,LEN(入力用!Q15)))</f>
        <v/>
      </c>
      <c r="E16" s="12">
        <f>IF(入力用!O15="○","⑤",ROW()-11)</f>
        <v>5</v>
      </c>
      <c r="F16" s="4"/>
      <c r="G16" s="58" t="str">
        <f t="shared" si="5"/>
        <v/>
      </c>
      <c r="H16" s="4"/>
      <c r="I16" s="5" t="str">
        <f t="shared" si="3"/>
        <v/>
      </c>
      <c r="J16" s="4"/>
      <c r="K16" s="10" t="str">
        <f>IF(入力用!R15="","",入力用!R15)</f>
        <v/>
      </c>
      <c r="L16" s="11" t="str">
        <f>IF(入力用!S15="","",入力用!S15)</f>
        <v/>
      </c>
    </row>
    <row r="17" spans="1:12" ht="24.75" customHeight="1" x14ac:dyDescent="0.15">
      <c r="A17" s="1" t="str">
        <f>IF(入力用!Q16="","",LEFT(入力用!Q16,FIND(" ",SUBSTITUTE(入力用!Q16,"　"," "))-1))</f>
        <v/>
      </c>
      <c r="B17" s="1" t="str">
        <f>IF(入力用!Q16="","",MID(入力用!Q16,FIND(" ",SUBSTITUTE(入力用!Q16,"　"," "))+1,LEN(入力用!Q16)))</f>
        <v/>
      </c>
      <c r="E17" s="12">
        <f>IF(入力用!O16="○","⑥",ROW()-11)</f>
        <v>6</v>
      </c>
      <c r="F17" s="4"/>
      <c r="G17" s="58" t="str">
        <f t="shared" si="5"/>
        <v/>
      </c>
      <c r="H17" s="4"/>
      <c r="I17" s="5" t="str">
        <f t="shared" si="3"/>
        <v/>
      </c>
      <c r="J17" s="4"/>
      <c r="K17" s="10" t="str">
        <f>IF(入力用!R16="","",入力用!R16)</f>
        <v/>
      </c>
      <c r="L17" s="11" t="str">
        <f>IF(入力用!S16="","",入力用!S16)</f>
        <v/>
      </c>
    </row>
    <row r="18" spans="1:12" ht="24.75" customHeight="1" x14ac:dyDescent="0.15">
      <c r="A18" s="1" t="str">
        <f>IF(入力用!Q17="","",LEFT(入力用!Q17,FIND(" ",SUBSTITUTE(入力用!Q17,"　"," "))-1))</f>
        <v/>
      </c>
      <c r="B18" s="1" t="str">
        <f>IF(入力用!Q17="","",MID(入力用!Q17,FIND(" ",SUBSTITUTE(入力用!Q17,"　"," "))+1,LEN(入力用!Q17)))</f>
        <v/>
      </c>
      <c r="E18" s="12">
        <f>IF(入力用!O17="○","⑦",ROW()-11)</f>
        <v>7</v>
      </c>
      <c r="F18" s="4"/>
      <c r="G18" s="58" t="str">
        <f t="shared" si="5"/>
        <v/>
      </c>
      <c r="H18" s="4"/>
      <c r="I18" s="5" t="str">
        <f t="shared" si="3"/>
        <v/>
      </c>
      <c r="J18" s="4"/>
      <c r="K18" s="10" t="str">
        <f>IF(入力用!R17="","",入力用!R17)</f>
        <v/>
      </c>
      <c r="L18" s="11" t="str">
        <f>IF(入力用!S17="","",入力用!S17)</f>
        <v/>
      </c>
    </row>
    <row r="19" spans="1:12" ht="24.75" customHeight="1" x14ac:dyDescent="0.15">
      <c r="A19" s="1" t="str">
        <f>IF(入力用!Q18="","",LEFT(入力用!Q18,FIND(" ",SUBSTITUTE(入力用!Q18,"　"," "))-1))</f>
        <v/>
      </c>
      <c r="B19" s="1" t="str">
        <f>IF(入力用!Q18="","",MID(入力用!Q18,FIND(" ",SUBSTITUTE(入力用!Q18,"　"," "))+1,LEN(入力用!Q18)))</f>
        <v/>
      </c>
      <c r="E19" s="12">
        <f>IF(入力用!O18="○","⑧",ROW()-11)</f>
        <v>8</v>
      </c>
      <c r="F19" s="4"/>
      <c r="G19" s="58" t="str">
        <f t="shared" si="5"/>
        <v/>
      </c>
      <c r="H19" s="4"/>
      <c r="I19" s="5" t="str">
        <f t="shared" si="3"/>
        <v/>
      </c>
      <c r="J19" s="4"/>
      <c r="K19" s="10" t="str">
        <f>IF(入力用!R18="","",入力用!R18)</f>
        <v/>
      </c>
      <c r="L19" s="11" t="str">
        <f>IF(入力用!S18="","",入力用!S18)</f>
        <v/>
      </c>
    </row>
    <row r="20" spans="1:12" ht="24.75" customHeight="1" x14ac:dyDescent="0.15">
      <c r="A20" s="1" t="str">
        <f>IF(入力用!Q19="","",LEFT(入力用!Q19,FIND(" ",SUBSTITUTE(入力用!Q19,"　"," "))-1))</f>
        <v/>
      </c>
      <c r="B20" s="1" t="str">
        <f>IF(入力用!Q19="","",MID(入力用!Q19,FIND(" ",SUBSTITUTE(入力用!Q19,"　"," "))+1,LEN(入力用!Q19)))</f>
        <v/>
      </c>
      <c r="E20" s="12">
        <f>IF(入力用!O19="○","⑨",ROW()-11)</f>
        <v>9</v>
      </c>
      <c r="F20" s="4"/>
      <c r="G20" s="58" t="str">
        <f t="shared" si="5"/>
        <v/>
      </c>
      <c r="H20" s="4"/>
      <c r="I20" s="5" t="str">
        <f t="shared" si="3"/>
        <v/>
      </c>
      <c r="J20" s="4"/>
      <c r="K20" s="10" t="str">
        <f>IF(入力用!R19="","",入力用!R19)</f>
        <v/>
      </c>
      <c r="L20" s="11" t="str">
        <f>IF(入力用!S19="","",入力用!S19)</f>
        <v/>
      </c>
    </row>
    <row r="21" spans="1:12" ht="24.75" customHeight="1" x14ac:dyDescent="0.15">
      <c r="A21" s="1" t="str">
        <f>IF(入力用!Q20="","",LEFT(入力用!Q20,FIND(" ",SUBSTITUTE(入力用!Q20,"　"," "))-1))</f>
        <v/>
      </c>
      <c r="B21" s="1" t="str">
        <f>IF(入力用!Q20="","",MID(入力用!Q20,FIND(" ",SUBSTITUTE(入力用!Q20,"　"," "))+1,LEN(入力用!Q20)))</f>
        <v/>
      </c>
      <c r="E21" s="12">
        <f>IF(入力用!O20="○","⑩",ROW()-11)</f>
        <v>10</v>
      </c>
      <c r="F21" s="4"/>
      <c r="G21" s="58" t="str">
        <f t="shared" si="5"/>
        <v/>
      </c>
      <c r="H21" s="4"/>
      <c r="I21" s="5" t="str">
        <f t="shared" si="3"/>
        <v/>
      </c>
      <c r="J21" s="4"/>
      <c r="K21" s="10" t="str">
        <f>IF(入力用!R20="","",入力用!R20)</f>
        <v/>
      </c>
      <c r="L21" s="11" t="str">
        <f>IF(入力用!S20="","",入力用!S20)</f>
        <v/>
      </c>
    </row>
    <row r="22" spans="1:12" ht="24.75" customHeight="1" x14ac:dyDescent="0.15">
      <c r="A22" s="1" t="str">
        <f>IF(入力用!Q21="","",LEFT(入力用!Q21,FIND(" ",SUBSTITUTE(入力用!Q21,"　"," "))-1))</f>
        <v/>
      </c>
      <c r="B22" s="1" t="str">
        <f>IF(入力用!Q21="","",MID(入力用!Q21,FIND(" ",SUBSTITUTE(入力用!Q21,"　"," "))+1,LEN(入力用!Q21)))</f>
        <v/>
      </c>
      <c r="E22" s="12">
        <f>IF(入力用!O21="○","⑪",ROW()-11)</f>
        <v>11</v>
      </c>
      <c r="F22" s="4"/>
      <c r="G22" s="58" t="str">
        <f t="shared" si="5"/>
        <v/>
      </c>
      <c r="H22" s="4"/>
      <c r="I22" s="5" t="str">
        <f t="shared" si="3"/>
        <v/>
      </c>
      <c r="J22" s="4"/>
      <c r="K22" s="10" t="str">
        <f>IF(入力用!R21="","",入力用!R21)</f>
        <v/>
      </c>
      <c r="L22" s="11" t="str">
        <f>IF(入力用!S21="","",入力用!S21)</f>
        <v/>
      </c>
    </row>
    <row r="23" spans="1:12" ht="24.75" customHeight="1" x14ac:dyDescent="0.15">
      <c r="A23" s="1" t="str">
        <f>IF(入力用!Q22="","",LEFT(入力用!Q22,FIND(" ",SUBSTITUTE(入力用!Q22,"　"," "))-1))</f>
        <v/>
      </c>
      <c r="B23" s="1" t="str">
        <f>IF(入力用!Q22="","",MID(入力用!Q22,FIND(" ",SUBSTITUTE(入力用!Q22,"　"," "))+1,LEN(入力用!Q22)))</f>
        <v/>
      </c>
      <c r="E23" s="12">
        <f>IF(入力用!O22="○","⑫",ROW()-11)</f>
        <v>12</v>
      </c>
      <c r="F23" s="4"/>
      <c r="G23" s="58" t="str">
        <f t="shared" si="5"/>
        <v/>
      </c>
      <c r="H23" s="4"/>
      <c r="I23" s="5" t="str">
        <f t="shared" si="3"/>
        <v/>
      </c>
      <c r="J23" s="4"/>
      <c r="K23" s="10" t="str">
        <f>IF(入力用!R22="","",入力用!R22)</f>
        <v/>
      </c>
      <c r="L23" s="11" t="str">
        <f>IF(入力用!S22="","",入力用!S22)</f>
        <v/>
      </c>
    </row>
    <row r="24" spans="1:12" ht="24.75" customHeight="1" x14ac:dyDescent="0.15">
      <c r="A24" s="1" t="str">
        <f>IF(入力用!Q23="","",LEFT(入力用!Q23,FIND(" ",SUBSTITUTE(入力用!Q23,"　"," "))-1))</f>
        <v/>
      </c>
      <c r="B24" s="1" t="str">
        <f>IF(入力用!Q23="","",MID(入力用!Q23,FIND(" ",SUBSTITUTE(入力用!Q23,"　"," "))+1,LEN(入力用!Q23)))</f>
        <v/>
      </c>
      <c r="E24" s="12">
        <f>IF(入力用!O23="○","⑬",ROW()-11)</f>
        <v>13</v>
      </c>
      <c r="F24" s="4"/>
      <c r="G24" s="58" t="str">
        <f t="shared" si="5"/>
        <v/>
      </c>
      <c r="H24" s="4"/>
      <c r="I24" s="5" t="str">
        <f t="shared" si="3"/>
        <v/>
      </c>
      <c r="J24" s="4"/>
      <c r="K24" s="10" t="str">
        <f>IF(入力用!R23="","",入力用!R23)</f>
        <v/>
      </c>
      <c r="L24" s="11" t="str">
        <f>IF(入力用!S23="","",入力用!S23)</f>
        <v/>
      </c>
    </row>
    <row r="25" spans="1:12" ht="24.75" customHeight="1" x14ac:dyDescent="0.15">
      <c r="A25" s="1" t="str">
        <f>IF(入力用!Q24="","",LEFT(入力用!Q24,FIND(" ",SUBSTITUTE(入力用!Q24,"　"," "))-1))</f>
        <v/>
      </c>
      <c r="B25" s="1" t="str">
        <f>IF(入力用!Q24="","",MID(入力用!Q24,FIND(" ",SUBSTITUTE(入力用!Q24,"　"," "))+1,LEN(入力用!Q24)))</f>
        <v/>
      </c>
      <c r="E25" s="12">
        <f>IF(入力用!O24="○","⑭",ROW()-11)</f>
        <v>14</v>
      </c>
      <c r="F25" s="4"/>
      <c r="G25" s="58" t="str">
        <f t="shared" si="5"/>
        <v/>
      </c>
      <c r="H25" s="4"/>
      <c r="I25" s="5" t="str">
        <f t="shared" si="3"/>
        <v/>
      </c>
      <c r="J25" s="4"/>
      <c r="K25" s="10" t="str">
        <f>IF(入力用!R24="","",入力用!R24)</f>
        <v/>
      </c>
      <c r="L25" s="11" t="str">
        <f>IF(入力用!S24="","",入力用!S24)</f>
        <v/>
      </c>
    </row>
    <row r="26" spans="1:12" ht="24.75" customHeight="1" x14ac:dyDescent="0.15">
      <c r="A26" s="1" t="str">
        <f>IF(入力用!Q25="","",LEFT(入力用!Q25,FIND(" ",SUBSTITUTE(入力用!Q25,"　"," "))-1))</f>
        <v/>
      </c>
      <c r="B26" s="1" t="str">
        <f>IF(入力用!Q25="","",MID(入力用!Q25,FIND(" ",SUBSTITUTE(入力用!Q25,"　"," "))+1,LEN(入力用!Q25)))</f>
        <v/>
      </c>
      <c r="E26" s="12">
        <f>IF(入力用!O25="○","⑮",ROW()-11)</f>
        <v>15</v>
      </c>
      <c r="F26" s="4"/>
      <c r="G26" s="58" t="str">
        <f t="shared" si="5"/>
        <v/>
      </c>
      <c r="H26" s="4"/>
      <c r="I26" s="5" t="str">
        <f t="shared" si="3"/>
        <v/>
      </c>
      <c r="J26" s="4"/>
      <c r="K26" s="10" t="str">
        <f>IF(入力用!R25="","",入力用!R25)</f>
        <v/>
      </c>
      <c r="L26" s="11" t="str">
        <f>IF(入力用!S25="","",入力用!S25)</f>
        <v/>
      </c>
    </row>
    <row r="27" spans="1:12" ht="24.75" customHeight="1" x14ac:dyDescent="0.15">
      <c r="A27" s="1" t="str">
        <f>IF(入力用!Q26="","",LEFT(入力用!Q26,FIND(" ",SUBSTITUTE(入力用!Q26,"　"," "))-1))</f>
        <v/>
      </c>
      <c r="B27" s="1" t="str">
        <f>IF(入力用!Q26="","",MID(入力用!Q26,FIND(" ",SUBSTITUTE(入力用!Q26,"　"," "))+1,LEN(入力用!Q26)))</f>
        <v/>
      </c>
      <c r="E27" s="12">
        <f>IF(入力用!O26="○","⑯",ROW()-11)</f>
        <v>16</v>
      </c>
      <c r="F27" s="4"/>
      <c r="G27" s="58" t="str">
        <f t="shared" si="5"/>
        <v/>
      </c>
      <c r="H27" s="4"/>
      <c r="I27" s="5" t="str">
        <f t="shared" si="3"/>
        <v/>
      </c>
      <c r="J27" s="4"/>
      <c r="K27" s="10" t="str">
        <f>IF(入力用!R26="","",入力用!R26)</f>
        <v/>
      </c>
      <c r="L27" s="11" t="str">
        <f>IF(入力用!S26="","",入力用!S26)</f>
        <v/>
      </c>
    </row>
    <row r="28" spans="1:12" ht="24.75" customHeight="1" x14ac:dyDescent="0.15">
      <c r="A28" s="1" t="str">
        <f>IF(入力用!Q27="","",LEFT(入力用!Q27,FIND(" ",SUBSTITUTE(入力用!Q27,"　"," "))-1))</f>
        <v/>
      </c>
      <c r="B28" s="1" t="str">
        <f>IF(入力用!Q27="","",MID(入力用!Q27,FIND(" ",SUBSTITUTE(入力用!Q27,"　"," "))+1,LEN(入力用!Q27)))</f>
        <v/>
      </c>
      <c r="E28" s="12">
        <f>IF(入力用!O27="○","⑰",ROW()-11)</f>
        <v>17</v>
      </c>
      <c r="F28" s="4"/>
      <c r="G28" s="58" t="str">
        <f t="shared" si="5"/>
        <v/>
      </c>
      <c r="H28" s="4"/>
      <c r="I28" s="5" t="str">
        <f t="shared" si="3"/>
        <v/>
      </c>
      <c r="J28" s="4"/>
      <c r="K28" s="10" t="str">
        <f>IF(入力用!R27="","",入力用!R27)</f>
        <v/>
      </c>
      <c r="L28" s="11" t="str">
        <f>IF(入力用!S27="","",入力用!S27)</f>
        <v/>
      </c>
    </row>
    <row r="29" spans="1:12" ht="24.75" customHeight="1" thickBot="1" x14ac:dyDescent="0.2">
      <c r="A29" s="1" t="str">
        <f>IF(入力用!Q28="","",LEFT(入力用!Q28,FIND(" ",SUBSTITUTE(入力用!Q28,"　"," "))-1))</f>
        <v/>
      </c>
      <c r="B29" s="1" t="str">
        <f>IF(入力用!Q28="","",MID(入力用!Q28,FIND(" ",SUBSTITUTE(入力用!Q28,"　"," "))+1,LEN(入力用!Q28)))</f>
        <v/>
      </c>
      <c r="E29" s="12">
        <f>IF(入力用!O28="○","⑱",ROW()-11)</f>
        <v>18</v>
      </c>
      <c r="F29" s="24"/>
      <c r="G29" s="60" t="str">
        <f t="shared" si="5"/>
        <v/>
      </c>
      <c r="H29" s="24"/>
      <c r="I29" s="25" t="str">
        <f t="shared" si="3"/>
        <v/>
      </c>
      <c r="J29" s="24"/>
      <c r="K29" s="26" t="str">
        <f>IF(入力用!R28="","",入力用!R28)</f>
        <v/>
      </c>
      <c r="L29" s="27" t="str">
        <f>IF(入力用!S28="","",入力用!S28)</f>
        <v/>
      </c>
    </row>
    <row r="30" spans="1:12" ht="24.75" customHeight="1" thickBot="1" x14ac:dyDescent="0.2">
      <c r="A30" s="1" t="str">
        <f>IF(入力用!Q29="","",LEFT(入力用!Q29,FIND(" ",SUBSTITUTE(入力用!Q29,"　"," "))-1))</f>
        <v/>
      </c>
      <c r="B30" s="1" t="str">
        <f>IF(入力用!Q29="","",MID(入力用!Q29,FIND(" ",SUBSTITUTE(入力用!Q29,"　"," "))+1,LEN(入力用!Q29)))</f>
        <v/>
      </c>
      <c r="E30" s="20" t="s">
        <v>18</v>
      </c>
      <c r="F30" s="28"/>
      <c r="G30" s="61" t="str">
        <f t="shared" si="5"/>
        <v/>
      </c>
      <c r="H30" s="28"/>
      <c r="I30" s="29" t="str">
        <f t="shared" si="3"/>
        <v/>
      </c>
      <c r="J30" s="28"/>
      <c r="K30" s="21"/>
      <c r="L30" s="22" t="str">
        <f>IF(入力用!S29="","",入力用!S29)</f>
        <v/>
      </c>
    </row>
    <row r="31" spans="1:12" ht="18.75" customHeight="1" x14ac:dyDescent="0.15">
      <c r="E31" s="1" t="s">
        <v>14</v>
      </c>
    </row>
    <row r="32" spans="1:12" ht="18.75" customHeight="1" x14ac:dyDescent="0.15">
      <c r="E32" s="1" t="s">
        <v>15</v>
      </c>
    </row>
    <row r="33" spans="5:5" ht="18.75" customHeight="1" x14ac:dyDescent="0.15">
      <c r="E33" s="1" t="s">
        <v>16</v>
      </c>
    </row>
    <row r="34" spans="5:5" ht="18.75" customHeight="1" x14ac:dyDescent="0.15">
      <c r="E34" s="1" t="s">
        <v>17</v>
      </c>
    </row>
  </sheetData>
  <sheetProtection sheet="1" selectLockedCells="1"/>
  <mergeCells count="9">
    <mergeCell ref="F2:L2"/>
    <mergeCell ref="E1:L1"/>
    <mergeCell ref="F6:J6"/>
    <mergeCell ref="F11:J11"/>
    <mergeCell ref="K7:L7"/>
    <mergeCell ref="K9:L9"/>
    <mergeCell ref="K10:L10"/>
    <mergeCell ref="H3:J3"/>
    <mergeCell ref="K8:L8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</sheetPr>
  <dimension ref="A1:M25"/>
  <sheetViews>
    <sheetView showGridLines="0" topLeftCell="E1" zoomScale="85" zoomScaleNormal="85" workbookViewId="0">
      <selection activeCell="T10" sqref="T10"/>
    </sheetView>
  </sheetViews>
  <sheetFormatPr defaultRowHeight="14.25" x14ac:dyDescent="0.15"/>
  <cols>
    <col min="1" max="3" width="9" style="95" hidden="1" customWidth="1"/>
    <col min="4" max="4" width="10" style="95" hidden="1" customWidth="1"/>
    <col min="5" max="5" width="3.375" style="95" customWidth="1"/>
    <col min="6" max="6" width="4.75" style="95" customWidth="1"/>
    <col min="7" max="7" width="0.875" style="95" customWidth="1"/>
    <col min="8" max="8" width="7.25" style="95" customWidth="1"/>
    <col min="9" max="9" width="1.75" style="95" customWidth="1"/>
    <col min="10" max="10" width="7.25" style="95" customWidth="1"/>
    <col min="11" max="11" width="1" style="95" customWidth="1"/>
    <col min="12" max="12" width="4.25" style="95" customWidth="1"/>
    <col min="13" max="13" width="3.125" style="95" customWidth="1"/>
    <col min="14" max="256" width="9" style="95"/>
    <col min="257" max="260" width="9" style="95" customWidth="1"/>
    <col min="261" max="261" width="3.375" style="95" customWidth="1"/>
    <col min="262" max="262" width="4.75" style="95" customWidth="1"/>
    <col min="263" max="263" width="0.875" style="95" customWidth="1"/>
    <col min="264" max="264" width="7.125" style="95" customWidth="1"/>
    <col min="265" max="265" width="1.75" style="95" customWidth="1"/>
    <col min="266" max="266" width="7.125" style="95" customWidth="1"/>
    <col min="267" max="267" width="1" style="95" customWidth="1"/>
    <col min="268" max="268" width="4.25" style="95" customWidth="1"/>
    <col min="269" max="269" width="3.125" style="95" customWidth="1"/>
    <col min="270" max="512" width="9" style="95"/>
    <col min="513" max="516" width="9" style="95" customWidth="1"/>
    <col min="517" max="517" width="3.375" style="95" customWidth="1"/>
    <col min="518" max="518" width="4.75" style="95" customWidth="1"/>
    <col min="519" max="519" width="0.875" style="95" customWidth="1"/>
    <col min="520" max="520" width="7.125" style="95" customWidth="1"/>
    <col min="521" max="521" width="1.75" style="95" customWidth="1"/>
    <col min="522" max="522" width="7.125" style="95" customWidth="1"/>
    <col min="523" max="523" width="1" style="95" customWidth="1"/>
    <col min="524" max="524" width="4.25" style="95" customWidth="1"/>
    <col min="525" max="525" width="3.125" style="95" customWidth="1"/>
    <col min="526" max="768" width="9" style="95"/>
    <col min="769" max="772" width="9" style="95" customWidth="1"/>
    <col min="773" max="773" width="3.375" style="95" customWidth="1"/>
    <col min="774" max="774" width="4.75" style="95" customWidth="1"/>
    <col min="775" max="775" width="0.875" style="95" customWidth="1"/>
    <col min="776" max="776" width="7.125" style="95" customWidth="1"/>
    <col min="777" max="777" width="1.75" style="95" customWidth="1"/>
    <col min="778" max="778" width="7.125" style="95" customWidth="1"/>
    <col min="779" max="779" width="1" style="95" customWidth="1"/>
    <col min="780" max="780" width="4.25" style="95" customWidth="1"/>
    <col min="781" max="781" width="3.125" style="95" customWidth="1"/>
    <col min="782" max="1024" width="9" style="95"/>
    <col min="1025" max="1028" width="9" style="95" customWidth="1"/>
    <col min="1029" max="1029" width="3.375" style="95" customWidth="1"/>
    <col min="1030" max="1030" width="4.75" style="95" customWidth="1"/>
    <col min="1031" max="1031" width="0.875" style="95" customWidth="1"/>
    <col min="1032" max="1032" width="7.125" style="95" customWidth="1"/>
    <col min="1033" max="1033" width="1.75" style="95" customWidth="1"/>
    <col min="1034" max="1034" width="7.125" style="95" customWidth="1"/>
    <col min="1035" max="1035" width="1" style="95" customWidth="1"/>
    <col min="1036" max="1036" width="4.25" style="95" customWidth="1"/>
    <col min="1037" max="1037" width="3.125" style="95" customWidth="1"/>
    <col min="1038" max="1280" width="9" style="95"/>
    <col min="1281" max="1284" width="9" style="95" customWidth="1"/>
    <col min="1285" max="1285" width="3.375" style="95" customWidth="1"/>
    <col min="1286" max="1286" width="4.75" style="95" customWidth="1"/>
    <col min="1287" max="1287" width="0.875" style="95" customWidth="1"/>
    <col min="1288" max="1288" width="7.125" style="95" customWidth="1"/>
    <col min="1289" max="1289" width="1.75" style="95" customWidth="1"/>
    <col min="1290" max="1290" width="7.125" style="95" customWidth="1"/>
    <col min="1291" max="1291" width="1" style="95" customWidth="1"/>
    <col min="1292" max="1292" width="4.25" style="95" customWidth="1"/>
    <col min="1293" max="1293" width="3.125" style="95" customWidth="1"/>
    <col min="1294" max="1536" width="9" style="95"/>
    <col min="1537" max="1540" width="9" style="95" customWidth="1"/>
    <col min="1541" max="1541" width="3.375" style="95" customWidth="1"/>
    <col min="1542" max="1542" width="4.75" style="95" customWidth="1"/>
    <col min="1543" max="1543" width="0.875" style="95" customWidth="1"/>
    <col min="1544" max="1544" width="7.125" style="95" customWidth="1"/>
    <col min="1545" max="1545" width="1.75" style="95" customWidth="1"/>
    <col min="1546" max="1546" width="7.125" style="95" customWidth="1"/>
    <col min="1547" max="1547" width="1" style="95" customWidth="1"/>
    <col min="1548" max="1548" width="4.25" style="95" customWidth="1"/>
    <col min="1549" max="1549" width="3.125" style="95" customWidth="1"/>
    <col min="1550" max="1792" width="9" style="95"/>
    <col min="1793" max="1796" width="9" style="95" customWidth="1"/>
    <col min="1797" max="1797" width="3.375" style="95" customWidth="1"/>
    <col min="1798" max="1798" width="4.75" style="95" customWidth="1"/>
    <col min="1799" max="1799" width="0.875" style="95" customWidth="1"/>
    <col min="1800" max="1800" width="7.125" style="95" customWidth="1"/>
    <col min="1801" max="1801" width="1.75" style="95" customWidth="1"/>
    <col min="1802" max="1802" width="7.125" style="95" customWidth="1"/>
    <col min="1803" max="1803" width="1" style="95" customWidth="1"/>
    <col min="1804" max="1804" width="4.25" style="95" customWidth="1"/>
    <col min="1805" max="1805" width="3.125" style="95" customWidth="1"/>
    <col min="1806" max="2048" width="9" style="95"/>
    <col min="2049" max="2052" width="9" style="95" customWidth="1"/>
    <col min="2053" max="2053" width="3.375" style="95" customWidth="1"/>
    <col min="2054" max="2054" width="4.75" style="95" customWidth="1"/>
    <col min="2055" max="2055" width="0.875" style="95" customWidth="1"/>
    <col min="2056" max="2056" width="7.125" style="95" customWidth="1"/>
    <col min="2057" max="2057" width="1.75" style="95" customWidth="1"/>
    <col min="2058" max="2058" width="7.125" style="95" customWidth="1"/>
    <col min="2059" max="2059" width="1" style="95" customWidth="1"/>
    <col min="2060" max="2060" width="4.25" style="95" customWidth="1"/>
    <col min="2061" max="2061" width="3.125" style="95" customWidth="1"/>
    <col min="2062" max="2304" width="9" style="95"/>
    <col min="2305" max="2308" width="9" style="95" customWidth="1"/>
    <col min="2309" max="2309" width="3.375" style="95" customWidth="1"/>
    <col min="2310" max="2310" width="4.75" style="95" customWidth="1"/>
    <col min="2311" max="2311" width="0.875" style="95" customWidth="1"/>
    <col min="2312" max="2312" width="7.125" style="95" customWidth="1"/>
    <col min="2313" max="2313" width="1.75" style="95" customWidth="1"/>
    <col min="2314" max="2314" width="7.125" style="95" customWidth="1"/>
    <col min="2315" max="2315" width="1" style="95" customWidth="1"/>
    <col min="2316" max="2316" width="4.25" style="95" customWidth="1"/>
    <col min="2317" max="2317" width="3.125" style="95" customWidth="1"/>
    <col min="2318" max="2560" width="9" style="95"/>
    <col min="2561" max="2564" width="9" style="95" customWidth="1"/>
    <col min="2565" max="2565" width="3.375" style="95" customWidth="1"/>
    <col min="2566" max="2566" width="4.75" style="95" customWidth="1"/>
    <col min="2567" max="2567" width="0.875" style="95" customWidth="1"/>
    <col min="2568" max="2568" width="7.125" style="95" customWidth="1"/>
    <col min="2569" max="2569" width="1.75" style="95" customWidth="1"/>
    <col min="2570" max="2570" width="7.125" style="95" customWidth="1"/>
    <col min="2571" max="2571" width="1" style="95" customWidth="1"/>
    <col min="2572" max="2572" width="4.25" style="95" customWidth="1"/>
    <col min="2573" max="2573" width="3.125" style="95" customWidth="1"/>
    <col min="2574" max="2816" width="9" style="95"/>
    <col min="2817" max="2820" width="9" style="95" customWidth="1"/>
    <col min="2821" max="2821" width="3.375" style="95" customWidth="1"/>
    <col min="2822" max="2822" width="4.75" style="95" customWidth="1"/>
    <col min="2823" max="2823" width="0.875" style="95" customWidth="1"/>
    <col min="2824" max="2824" width="7.125" style="95" customWidth="1"/>
    <col min="2825" max="2825" width="1.75" style="95" customWidth="1"/>
    <col min="2826" max="2826" width="7.125" style="95" customWidth="1"/>
    <col min="2827" max="2827" width="1" style="95" customWidth="1"/>
    <col min="2828" max="2828" width="4.25" style="95" customWidth="1"/>
    <col min="2829" max="2829" width="3.125" style="95" customWidth="1"/>
    <col min="2830" max="3072" width="9" style="95"/>
    <col min="3073" max="3076" width="9" style="95" customWidth="1"/>
    <col min="3077" max="3077" width="3.375" style="95" customWidth="1"/>
    <col min="3078" max="3078" width="4.75" style="95" customWidth="1"/>
    <col min="3079" max="3079" width="0.875" style="95" customWidth="1"/>
    <col min="3080" max="3080" width="7.125" style="95" customWidth="1"/>
    <col min="3081" max="3081" width="1.75" style="95" customWidth="1"/>
    <col min="3082" max="3082" width="7.125" style="95" customWidth="1"/>
    <col min="3083" max="3083" width="1" style="95" customWidth="1"/>
    <col min="3084" max="3084" width="4.25" style="95" customWidth="1"/>
    <col min="3085" max="3085" width="3.125" style="95" customWidth="1"/>
    <col min="3086" max="3328" width="9" style="95"/>
    <col min="3329" max="3332" width="9" style="95" customWidth="1"/>
    <col min="3333" max="3333" width="3.375" style="95" customWidth="1"/>
    <col min="3334" max="3334" width="4.75" style="95" customWidth="1"/>
    <col min="3335" max="3335" width="0.875" style="95" customWidth="1"/>
    <col min="3336" max="3336" width="7.125" style="95" customWidth="1"/>
    <col min="3337" max="3337" width="1.75" style="95" customWidth="1"/>
    <col min="3338" max="3338" width="7.125" style="95" customWidth="1"/>
    <col min="3339" max="3339" width="1" style="95" customWidth="1"/>
    <col min="3340" max="3340" width="4.25" style="95" customWidth="1"/>
    <col min="3341" max="3341" width="3.125" style="95" customWidth="1"/>
    <col min="3342" max="3584" width="9" style="95"/>
    <col min="3585" max="3588" width="9" style="95" customWidth="1"/>
    <col min="3589" max="3589" width="3.375" style="95" customWidth="1"/>
    <col min="3590" max="3590" width="4.75" style="95" customWidth="1"/>
    <col min="3591" max="3591" width="0.875" style="95" customWidth="1"/>
    <col min="3592" max="3592" width="7.125" style="95" customWidth="1"/>
    <col min="3593" max="3593" width="1.75" style="95" customWidth="1"/>
    <col min="3594" max="3594" width="7.125" style="95" customWidth="1"/>
    <col min="3595" max="3595" width="1" style="95" customWidth="1"/>
    <col min="3596" max="3596" width="4.25" style="95" customWidth="1"/>
    <col min="3597" max="3597" width="3.125" style="95" customWidth="1"/>
    <col min="3598" max="3840" width="9" style="95"/>
    <col min="3841" max="3844" width="9" style="95" customWidth="1"/>
    <col min="3845" max="3845" width="3.375" style="95" customWidth="1"/>
    <col min="3846" max="3846" width="4.75" style="95" customWidth="1"/>
    <col min="3847" max="3847" width="0.875" style="95" customWidth="1"/>
    <col min="3848" max="3848" width="7.125" style="95" customWidth="1"/>
    <col min="3849" max="3849" width="1.75" style="95" customWidth="1"/>
    <col min="3850" max="3850" width="7.125" style="95" customWidth="1"/>
    <col min="3851" max="3851" width="1" style="95" customWidth="1"/>
    <col min="3852" max="3852" width="4.25" style="95" customWidth="1"/>
    <col min="3853" max="3853" width="3.125" style="95" customWidth="1"/>
    <col min="3854" max="4096" width="9" style="95"/>
    <col min="4097" max="4100" width="9" style="95" customWidth="1"/>
    <col min="4101" max="4101" width="3.375" style="95" customWidth="1"/>
    <col min="4102" max="4102" width="4.75" style="95" customWidth="1"/>
    <col min="4103" max="4103" width="0.875" style="95" customWidth="1"/>
    <col min="4104" max="4104" width="7.125" style="95" customWidth="1"/>
    <col min="4105" max="4105" width="1.75" style="95" customWidth="1"/>
    <col min="4106" max="4106" width="7.125" style="95" customWidth="1"/>
    <col min="4107" max="4107" width="1" style="95" customWidth="1"/>
    <col min="4108" max="4108" width="4.25" style="95" customWidth="1"/>
    <col min="4109" max="4109" width="3.125" style="95" customWidth="1"/>
    <col min="4110" max="4352" width="9" style="95"/>
    <col min="4353" max="4356" width="9" style="95" customWidth="1"/>
    <col min="4357" max="4357" width="3.375" style="95" customWidth="1"/>
    <col min="4358" max="4358" width="4.75" style="95" customWidth="1"/>
    <col min="4359" max="4359" width="0.875" style="95" customWidth="1"/>
    <col min="4360" max="4360" width="7.125" style="95" customWidth="1"/>
    <col min="4361" max="4361" width="1.75" style="95" customWidth="1"/>
    <col min="4362" max="4362" width="7.125" style="95" customWidth="1"/>
    <col min="4363" max="4363" width="1" style="95" customWidth="1"/>
    <col min="4364" max="4364" width="4.25" style="95" customWidth="1"/>
    <col min="4365" max="4365" width="3.125" style="95" customWidth="1"/>
    <col min="4366" max="4608" width="9" style="95"/>
    <col min="4609" max="4612" width="9" style="95" customWidth="1"/>
    <col min="4613" max="4613" width="3.375" style="95" customWidth="1"/>
    <col min="4614" max="4614" width="4.75" style="95" customWidth="1"/>
    <col min="4615" max="4615" width="0.875" style="95" customWidth="1"/>
    <col min="4616" max="4616" width="7.125" style="95" customWidth="1"/>
    <col min="4617" max="4617" width="1.75" style="95" customWidth="1"/>
    <col min="4618" max="4618" width="7.125" style="95" customWidth="1"/>
    <col min="4619" max="4619" width="1" style="95" customWidth="1"/>
    <col min="4620" max="4620" width="4.25" style="95" customWidth="1"/>
    <col min="4621" max="4621" width="3.125" style="95" customWidth="1"/>
    <col min="4622" max="4864" width="9" style="95"/>
    <col min="4865" max="4868" width="9" style="95" customWidth="1"/>
    <col min="4869" max="4869" width="3.375" style="95" customWidth="1"/>
    <col min="4870" max="4870" width="4.75" style="95" customWidth="1"/>
    <col min="4871" max="4871" width="0.875" style="95" customWidth="1"/>
    <col min="4872" max="4872" width="7.125" style="95" customWidth="1"/>
    <col min="4873" max="4873" width="1.75" style="95" customWidth="1"/>
    <col min="4874" max="4874" width="7.125" style="95" customWidth="1"/>
    <col min="4875" max="4875" width="1" style="95" customWidth="1"/>
    <col min="4876" max="4876" width="4.25" style="95" customWidth="1"/>
    <col min="4877" max="4877" width="3.125" style="95" customWidth="1"/>
    <col min="4878" max="5120" width="9" style="95"/>
    <col min="5121" max="5124" width="9" style="95" customWidth="1"/>
    <col min="5125" max="5125" width="3.375" style="95" customWidth="1"/>
    <col min="5126" max="5126" width="4.75" style="95" customWidth="1"/>
    <col min="5127" max="5127" width="0.875" style="95" customWidth="1"/>
    <col min="5128" max="5128" width="7.125" style="95" customWidth="1"/>
    <col min="5129" max="5129" width="1.75" style="95" customWidth="1"/>
    <col min="5130" max="5130" width="7.125" style="95" customWidth="1"/>
    <col min="5131" max="5131" width="1" style="95" customWidth="1"/>
    <col min="5132" max="5132" width="4.25" style="95" customWidth="1"/>
    <col min="5133" max="5133" width="3.125" style="95" customWidth="1"/>
    <col min="5134" max="5376" width="9" style="95"/>
    <col min="5377" max="5380" width="9" style="95" customWidth="1"/>
    <col min="5381" max="5381" width="3.375" style="95" customWidth="1"/>
    <col min="5382" max="5382" width="4.75" style="95" customWidth="1"/>
    <col min="5383" max="5383" width="0.875" style="95" customWidth="1"/>
    <col min="5384" max="5384" width="7.125" style="95" customWidth="1"/>
    <col min="5385" max="5385" width="1.75" style="95" customWidth="1"/>
    <col min="5386" max="5386" width="7.125" style="95" customWidth="1"/>
    <col min="5387" max="5387" width="1" style="95" customWidth="1"/>
    <col min="5388" max="5388" width="4.25" style="95" customWidth="1"/>
    <col min="5389" max="5389" width="3.125" style="95" customWidth="1"/>
    <col min="5390" max="5632" width="9" style="95"/>
    <col min="5633" max="5636" width="9" style="95" customWidth="1"/>
    <col min="5637" max="5637" width="3.375" style="95" customWidth="1"/>
    <col min="5638" max="5638" width="4.75" style="95" customWidth="1"/>
    <col min="5639" max="5639" width="0.875" style="95" customWidth="1"/>
    <col min="5640" max="5640" width="7.125" style="95" customWidth="1"/>
    <col min="5641" max="5641" width="1.75" style="95" customWidth="1"/>
    <col min="5642" max="5642" width="7.125" style="95" customWidth="1"/>
    <col min="5643" max="5643" width="1" style="95" customWidth="1"/>
    <col min="5644" max="5644" width="4.25" style="95" customWidth="1"/>
    <col min="5645" max="5645" width="3.125" style="95" customWidth="1"/>
    <col min="5646" max="5888" width="9" style="95"/>
    <col min="5889" max="5892" width="9" style="95" customWidth="1"/>
    <col min="5893" max="5893" width="3.375" style="95" customWidth="1"/>
    <col min="5894" max="5894" width="4.75" style="95" customWidth="1"/>
    <col min="5895" max="5895" width="0.875" style="95" customWidth="1"/>
    <col min="5896" max="5896" width="7.125" style="95" customWidth="1"/>
    <col min="5897" max="5897" width="1.75" style="95" customWidth="1"/>
    <col min="5898" max="5898" width="7.125" style="95" customWidth="1"/>
    <col min="5899" max="5899" width="1" style="95" customWidth="1"/>
    <col min="5900" max="5900" width="4.25" style="95" customWidth="1"/>
    <col min="5901" max="5901" width="3.125" style="95" customWidth="1"/>
    <col min="5902" max="6144" width="9" style="95"/>
    <col min="6145" max="6148" width="9" style="95" customWidth="1"/>
    <col min="6149" max="6149" width="3.375" style="95" customWidth="1"/>
    <col min="6150" max="6150" width="4.75" style="95" customWidth="1"/>
    <col min="6151" max="6151" width="0.875" style="95" customWidth="1"/>
    <col min="6152" max="6152" width="7.125" style="95" customWidth="1"/>
    <col min="6153" max="6153" width="1.75" style="95" customWidth="1"/>
    <col min="6154" max="6154" width="7.125" style="95" customWidth="1"/>
    <col min="6155" max="6155" width="1" style="95" customWidth="1"/>
    <col min="6156" max="6156" width="4.25" style="95" customWidth="1"/>
    <col min="6157" max="6157" width="3.125" style="95" customWidth="1"/>
    <col min="6158" max="6400" width="9" style="95"/>
    <col min="6401" max="6404" width="9" style="95" customWidth="1"/>
    <col min="6405" max="6405" width="3.375" style="95" customWidth="1"/>
    <col min="6406" max="6406" width="4.75" style="95" customWidth="1"/>
    <col min="6407" max="6407" width="0.875" style="95" customWidth="1"/>
    <col min="6408" max="6408" width="7.125" style="95" customWidth="1"/>
    <col min="6409" max="6409" width="1.75" style="95" customWidth="1"/>
    <col min="6410" max="6410" width="7.125" style="95" customWidth="1"/>
    <col min="6411" max="6411" width="1" style="95" customWidth="1"/>
    <col min="6412" max="6412" width="4.25" style="95" customWidth="1"/>
    <col min="6413" max="6413" width="3.125" style="95" customWidth="1"/>
    <col min="6414" max="6656" width="9" style="95"/>
    <col min="6657" max="6660" width="9" style="95" customWidth="1"/>
    <col min="6661" max="6661" width="3.375" style="95" customWidth="1"/>
    <col min="6662" max="6662" width="4.75" style="95" customWidth="1"/>
    <col min="6663" max="6663" width="0.875" style="95" customWidth="1"/>
    <col min="6664" max="6664" width="7.125" style="95" customWidth="1"/>
    <col min="6665" max="6665" width="1.75" style="95" customWidth="1"/>
    <col min="6666" max="6666" width="7.125" style="95" customWidth="1"/>
    <col min="6667" max="6667" width="1" style="95" customWidth="1"/>
    <col min="6668" max="6668" width="4.25" style="95" customWidth="1"/>
    <col min="6669" max="6669" width="3.125" style="95" customWidth="1"/>
    <col min="6670" max="6912" width="9" style="95"/>
    <col min="6913" max="6916" width="9" style="95" customWidth="1"/>
    <col min="6917" max="6917" width="3.375" style="95" customWidth="1"/>
    <col min="6918" max="6918" width="4.75" style="95" customWidth="1"/>
    <col min="6919" max="6919" width="0.875" style="95" customWidth="1"/>
    <col min="6920" max="6920" width="7.125" style="95" customWidth="1"/>
    <col min="6921" max="6921" width="1.75" style="95" customWidth="1"/>
    <col min="6922" max="6922" width="7.125" style="95" customWidth="1"/>
    <col min="6923" max="6923" width="1" style="95" customWidth="1"/>
    <col min="6924" max="6924" width="4.25" style="95" customWidth="1"/>
    <col min="6925" max="6925" width="3.125" style="95" customWidth="1"/>
    <col min="6926" max="7168" width="9" style="95"/>
    <col min="7169" max="7172" width="9" style="95" customWidth="1"/>
    <col min="7173" max="7173" width="3.375" style="95" customWidth="1"/>
    <col min="7174" max="7174" width="4.75" style="95" customWidth="1"/>
    <col min="7175" max="7175" width="0.875" style="95" customWidth="1"/>
    <col min="7176" max="7176" width="7.125" style="95" customWidth="1"/>
    <col min="7177" max="7177" width="1.75" style="95" customWidth="1"/>
    <col min="7178" max="7178" width="7.125" style="95" customWidth="1"/>
    <col min="7179" max="7179" width="1" style="95" customWidth="1"/>
    <col min="7180" max="7180" width="4.25" style="95" customWidth="1"/>
    <col min="7181" max="7181" width="3.125" style="95" customWidth="1"/>
    <col min="7182" max="7424" width="9" style="95"/>
    <col min="7425" max="7428" width="9" style="95" customWidth="1"/>
    <col min="7429" max="7429" width="3.375" style="95" customWidth="1"/>
    <col min="7430" max="7430" width="4.75" style="95" customWidth="1"/>
    <col min="7431" max="7431" width="0.875" style="95" customWidth="1"/>
    <col min="7432" max="7432" width="7.125" style="95" customWidth="1"/>
    <col min="7433" max="7433" width="1.75" style="95" customWidth="1"/>
    <col min="7434" max="7434" width="7.125" style="95" customWidth="1"/>
    <col min="7435" max="7435" width="1" style="95" customWidth="1"/>
    <col min="7436" max="7436" width="4.25" style="95" customWidth="1"/>
    <col min="7437" max="7437" width="3.125" style="95" customWidth="1"/>
    <col min="7438" max="7680" width="9" style="95"/>
    <col min="7681" max="7684" width="9" style="95" customWidth="1"/>
    <col min="7685" max="7685" width="3.375" style="95" customWidth="1"/>
    <col min="7686" max="7686" width="4.75" style="95" customWidth="1"/>
    <col min="7687" max="7687" width="0.875" style="95" customWidth="1"/>
    <col min="7688" max="7688" width="7.125" style="95" customWidth="1"/>
    <col min="7689" max="7689" width="1.75" style="95" customWidth="1"/>
    <col min="7690" max="7690" width="7.125" style="95" customWidth="1"/>
    <col min="7691" max="7691" width="1" style="95" customWidth="1"/>
    <col min="7692" max="7692" width="4.25" style="95" customWidth="1"/>
    <col min="7693" max="7693" width="3.125" style="95" customWidth="1"/>
    <col min="7694" max="7936" width="9" style="95"/>
    <col min="7937" max="7940" width="9" style="95" customWidth="1"/>
    <col min="7941" max="7941" width="3.375" style="95" customWidth="1"/>
    <col min="7942" max="7942" width="4.75" style="95" customWidth="1"/>
    <col min="7943" max="7943" width="0.875" style="95" customWidth="1"/>
    <col min="7944" max="7944" width="7.125" style="95" customWidth="1"/>
    <col min="7945" max="7945" width="1.75" style="95" customWidth="1"/>
    <col min="7946" max="7946" width="7.125" style="95" customWidth="1"/>
    <col min="7947" max="7947" width="1" style="95" customWidth="1"/>
    <col min="7948" max="7948" width="4.25" style="95" customWidth="1"/>
    <col min="7949" max="7949" width="3.125" style="95" customWidth="1"/>
    <col min="7950" max="8192" width="9" style="95"/>
    <col min="8193" max="8196" width="9" style="95" customWidth="1"/>
    <col min="8197" max="8197" width="3.375" style="95" customWidth="1"/>
    <col min="8198" max="8198" width="4.75" style="95" customWidth="1"/>
    <col min="8199" max="8199" width="0.875" style="95" customWidth="1"/>
    <col min="8200" max="8200" width="7.125" style="95" customWidth="1"/>
    <col min="8201" max="8201" width="1.75" style="95" customWidth="1"/>
    <col min="8202" max="8202" width="7.125" style="95" customWidth="1"/>
    <col min="8203" max="8203" width="1" style="95" customWidth="1"/>
    <col min="8204" max="8204" width="4.25" style="95" customWidth="1"/>
    <col min="8205" max="8205" width="3.125" style="95" customWidth="1"/>
    <col min="8206" max="8448" width="9" style="95"/>
    <col min="8449" max="8452" width="9" style="95" customWidth="1"/>
    <col min="8453" max="8453" width="3.375" style="95" customWidth="1"/>
    <col min="8454" max="8454" width="4.75" style="95" customWidth="1"/>
    <col min="8455" max="8455" width="0.875" style="95" customWidth="1"/>
    <col min="8456" max="8456" width="7.125" style="95" customWidth="1"/>
    <col min="8457" max="8457" width="1.75" style="95" customWidth="1"/>
    <col min="8458" max="8458" width="7.125" style="95" customWidth="1"/>
    <col min="8459" max="8459" width="1" style="95" customWidth="1"/>
    <col min="8460" max="8460" width="4.25" style="95" customWidth="1"/>
    <col min="8461" max="8461" width="3.125" style="95" customWidth="1"/>
    <col min="8462" max="8704" width="9" style="95"/>
    <col min="8705" max="8708" width="9" style="95" customWidth="1"/>
    <col min="8709" max="8709" width="3.375" style="95" customWidth="1"/>
    <col min="8710" max="8710" width="4.75" style="95" customWidth="1"/>
    <col min="8711" max="8711" width="0.875" style="95" customWidth="1"/>
    <col min="8712" max="8712" width="7.125" style="95" customWidth="1"/>
    <col min="8713" max="8713" width="1.75" style="95" customWidth="1"/>
    <col min="8714" max="8714" width="7.125" style="95" customWidth="1"/>
    <col min="8715" max="8715" width="1" style="95" customWidth="1"/>
    <col min="8716" max="8716" width="4.25" style="95" customWidth="1"/>
    <col min="8717" max="8717" width="3.125" style="95" customWidth="1"/>
    <col min="8718" max="8960" width="9" style="95"/>
    <col min="8961" max="8964" width="9" style="95" customWidth="1"/>
    <col min="8965" max="8965" width="3.375" style="95" customWidth="1"/>
    <col min="8966" max="8966" width="4.75" style="95" customWidth="1"/>
    <col min="8967" max="8967" width="0.875" style="95" customWidth="1"/>
    <col min="8968" max="8968" width="7.125" style="95" customWidth="1"/>
    <col min="8969" max="8969" width="1.75" style="95" customWidth="1"/>
    <col min="8970" max="8970" width="7.125" style="95" customWidth="1"/>
    <col min="8971" max="8971" width="1" style="95" customWidth="1"/>
    <col min="8972" max="8972" width="4.25" style="95" customWidth="1"/>
    <col min="8973" max="8973" width="3.125" style="95" customWidth="1"/>
    <col min="8974" max="9216" width="9" style="95"/>
    <col min="9217" max="9220" width="9" style="95" customWidth="1"/>
    <col min="9221" max="9221" width="3.375" style="95" customWidth="1"/>
    <col min="9222" max="9222" width="4.75" style="95" customWidth="1"/>
    <col min="9223" max="9223" width="0.875" style="95" customWidth="1"/>
    <col min="9224" max="9224" width="7.125" style="95" customWidth="1"/>
    <col min="9225" max="9225" width="1.75" style="95" customWidth="1"/>
    <col min="9226" max="9226" width="7.125" style="95" customWidth="1"/>
    <col min="9227" max="9227" width="1" style="95" customWidth="1"/>
    <col min="9228" max="9228" width="4.25" style="95" customWidth="1"/>
    <col min="9229" max="9229" width="3.125" style="95" customWidth="1"/>
    <col min="9230" max="9472" width="9" style="95"/>
    <col min="9473" max="9476" width="9" style="95" customWidth="1"/>
    <col min="9477" max="9477" width="3.375" style="95" customWidth="1"/>
    <col min="9478" max="9478" width="4.75" style="95" customWidth="1"/>
    <col min="9479" max="9479" width="0.875" style="95" customWidth="1"/>
    <col min="9480" max="9480" width="7.125" style="95" customWidth="1"/>
    <col min="9481" max="9481" width="1.75" style="95" customWidth="1"/>
    <col min="9482" max="9482" width="7.125" style="95" customWidth="1"/>
    <col min="9483" max="9483" width="1" style="95" customWidth="1"/>
    <col min="9484" max="9484" width="4.25" style="95" customWidth="1"/>
    <col min="9485" max="9485" width="3.125" style="95" customWidth="1"/>
    <col min="9486" max="9728" width="9" style="95"/>
    <col min="9729" max="9732" width="9" style="95" customWidth="1"/>
    <col min="9733" max="9733" width="3.375" style="95" customWidth="1"/>
    <col min="9734" max="9734" width="4.75" style="95" customWidth="1"/>
    <col min="9735" max="9735" width="0.875" style="95" customWidth="1"/>
    <col min="9736" max="9736" width="7.125" style="95" customWidth="1"/>
    <col min="9737" max="9737" width="1.75" style="95" customWidth="1"/>
    <col min="9738" max="9738" width="7.125" style="95" customWidth="1"/>
    <col min="9739" max="9739" width="1" style="95" customWidth="1"/>
    <col min="9740" max="9740" width="4.25" style="95" customWidth="1"/>
    <col min="9741" max="9741" width="3.125" style="95" customWidth="1"/>
    <col min="9742" max="9984" width="9" style="95"/>
    <col min="9985" max="9988" width="9" style="95" customWidth="1"/>
    <col min="9989" max="9989" width="3.375" style="95" customWidth="1"/>
    <col min="9990" max="9990" width="4.75" style="95" customWidth="1"/>
    <col min="9991" max="9991" width="0.875" style="95" customWidth="1"/>
    <col min="9992" max="9992" width="7.125" style="95" customWidth="1"/>
    <col min="9993" max="9993" width="1.75" style="95" customWidth="1"/>
    <col min="9994" max="9994" width="7.125" style="95" customWidth="1"/>
    <col min="9995" max="9995" width="1" style="95" customWidth="1"/>
    <col min="9996" max="9996" width="4.25" style="95" customWidth="1"/>
    <col min="9997" max="9997" width="3.125" style="95" customWidth="1"/>
    <col min="9998" max="10240" width="9" style="95"/>
    <col min="10241" max="10244" width="9" style="95" customWidth="1"/>
    <col min="10245" max="10245" width="3.375" style="95" customWidth="1"/>
    <col min="10246" max="10246" width="4.75" style="95" customWidth="1"/>
    <col min="10247" max="10247" width="0.875" style="95" customWidth="1"/>
    <col min="10248" max="10248" width="7.125" style="95" customWidth="1"/>
    <col min="10249" max="10249" width="1.75" style="95" customWidth="1"/>
    <col min="10250" max="10250" width="7.125" style="95" customWidth="1"/>
    <col min="10251" max="10251" width="1" style="95" customWidth="1"/>
    <col min="10252" max="10252" width="4.25" style="95" customWidth="1"/>
    <col min="10253" max="10253" width="3.125" style="95" customWidth="1"/>
    <col min="10254" max="10496" width="9" style="95"/>
    <col min="10497" max="10500" width="9" style="95" customWidth="1"/>
    <col min="10501" max="10501" width="3.375" style="95" customWidth="1"/>
    <col min="10502" max="10502" width="4.75" style="95" customWidth="1"/>
    <col min="10503" max="10503" width="0.875" style="95" customWidth="1"/>
    <col min="10504" max="10504" width="7.125" style="95" customWidth="1"/>
    <col min="10505" max="10505" width="1.75" style="95" customWidth="1"/>
    <col min="10506" max="10506" width="7.125" style="95" customWidth="1"/>
    <col min="10507" max="10507" width="1" style="95" customWidth="1"/>
    <col min="10508" max="10508" width="4.25" style="95" customWidth="1"/>
    <col min="10509" max="10509" width="3.125" style="95" customWidth="1"/>
    <col min="10510" max="10752" width="9" style="95"/>
    <col min="10753" max="10756" width="9" style="95" customWidth="1"/>
    <col min="10757" max="10757" width="3.375" style="95" customWidth="1"/>
    <col min="10758" max="10758" width="4.75" style="95" customWidth="1"/>
    <col min="10759" max="10759" width="0.875" style="95" customWidth="1"/>
    <col min="10760" max="10760" width="7.125" style="95" customWidth="1"/>
    <col min="10761" max="10761" width="1.75" style="95" customWidth="1"/>
    <col min="10762" max="10762" width="7.125" style="95" customWidth="1"/>
    <col min="10763" max="10763" width="1" style="95" customWidth="1"/>
    <col min="10764" max="10764" width="4.25" style="95" customWidth="1"/>
    <col min="10765" max="10765" width="3.125" style="95" customWidth="1"/>
    <col min="10766" max="11008" width="9" style="95"/>
    <col min="11009" max="11012" width="9" style="95" customWidth="1"/>
    <col min="11013" max="11013" width="3.375" style="95" customWidth="1"/>
    <col min="11014" max="11014" width="4.75" style="95" customWidth="1"/>
    <col min="11015" max="11015" width="0.875" style="95" customWidth="1"/>
    <col min="11016" max="11016" width="7.125" style="95" customWidth="1"/>
    <col min="11017" max="11017" width="1.75" style="95" customWidth="1"/>
    <col min="11018" max="11018" width="7.125" style="95" customWidth="1"/>
    <col min="11019" max="11019" width="1" style="95" customWidth="1"/>
    <col min="11020" max="11020" width="4.25" style="95" customWidth="1"/>
    <col min="11021" max="11021" width="3.125" style="95" customWidth="1"/>
    <col min="11022" max="11264" width="9" style="95"/>
    <col min="11265" max="11268" width="9" style="95" customWidth="1"/>
    <col min="11269" max="11269" width="3.375" style="95" customWidth="1"/>
    <col min="11270" max="11270" width="4.75" style="95" customWidth="1"/>
    <col min="11271" max="11271" width="0.875" style="95" customWidth="1"/>
    <col min="11272" max="11272" width="7.125" style="95" customWidth="1"/>
    <col min="11273" max="11273" width="1.75" style="95" customWidth="1"/>
    <col min="11274" max="11274" width="7.125" style="95" customWidth="1"/>
    <col min="11275" max="11275" width="1" style="95" customWidth="1"/>
    <col min="11276" max="11276" width="4.25" style="95" customWidth="1"/>
    <col min="11277" max="11277" width="3.125" style="95" customWidth="1"/>
    <col min="11278" max="11520" width="9" style="95"/>
    <col min="11521" max="11524" width="9" style="95" customWidth="1"/>
    <col min="11525" max="11525" width="3.375" style="95" customWidth="1"/>
    <col min="11526" max="11526" width="4.75" style="95" customWidth="1"/>
    <col min="11527" max="11527" width="0.875" style="95" customWidth="1"/>
    <col min="11528" max="11528" width="7.125" style="95" customWidth="1"/>
    <col min="11529" max="11529" width="1.75" style="95" customWidth="1"/>
    <col min="11530" max="11530" width="7.125" style="95" customWidth="1"/>
    <col min="11531" max="11531" width="1" style="95" customWidth="1"/>
    <col min="11532" max="11532" width="4.25" style="95" customWidth="1"/>
    <col min="11533" max="11533" width="3.125" style="95" customWidth="1"/>
    <col min="11534" max="11776" width="9" style="95"/>
    <col min="11777" max="11780" width="9" style="95" customWidth="1"/>
    <col min="11781" max="11781" width="3.375" style="95" customWidth="1"/>
    <col min="11782" max="11782" width="4.75" style="95" customWidth="1"/>
    <col min="11783" max="11783" width="0.875" style="95" customWidth="1"/>
    <col min="11784" max="11784" width="7.125" style="95" customWidth="1"/>
    <col min="11785" max="11785" width="1.75" style="95" customWidth="1"/>
    <col min="11786" max="11786" width="7.125" style="95" customWidth="1"/>
    <col min="11787" max="11787" width="1" style="95" customWidth="1"/>
    <col min="11788" max="11788" width="4.25" style="95" customWidth="1"/>
    <col min="11789" max="11789" width="3.125" style="95" customWidth="1"/>
    <col min="11790" max="12032" width="9" style="95"/>
    <col min="12033" max="12036" width="9" style="95" customWidth="1"/>
    <col min="12037" max="12037" width="3.375" style="95" customWidth="1"/>
    <col min="12038" max="12038" width="4.75" style="95" customWidth="1"/>
    <col min="12039" max="12039" width="0.875" style="95" customWidth="1"/>
    <col min="12040" max="12040" width="7.125" style="95" customWidth="1"/>
    <col min="12041" max="12041" width="1.75" style="95" customWidth="1"/>
    <col min="12042" max="12042" width="7.125" style="95" customWidth="1"/>
    <col min="12043" max="12043" width="1" style="95" customWidth="1"/>
    <col min="12044" max="12044" width="4.25" style="95" customWidth="1"/>
    <col min="12045" max="12045" width="3.125" style="95" customWidth="1"/>
    <col min="12046" max="12288" width="9" style="95"/>
    <col min="12289" max="12292" width="9" style="95" customWidth="1"/>
    <col min="12293" max="12293" width="3.375" style="95" customWidth="1"/>
    <col min="12294" max="12294" width="4.75" style="95" customWidth="1"/>
    <col min="12295" max="12295" width="0.875" style="95" customWidth="1"/>
    <col min="12296" max="12296" width="7.125" style="95" customWidth="1"/>
    <col min="12297" max="12297" width="1.75" style="95" customWidth="1"/>
    <col min="12298" max="12298" width="7.125" style="95" customWidth="1"/>
    <col min="12299" max="12299" width="1" style="95" customWidth="1"/>
    <col min="12300" max="12300" width="4.25" style="95" customWidth="1"/>
    <col min="12301" max="12301" width="3.125" style="95" customWidth="1"/>
    <col min="12302" max="12544" width="9" style="95"/>
    <col min="12545" max="12548" width="9" style="95" customWidth="1"/>
    <col min="12549" max="12549" width="3.375" style="95" customWidth="1"/>
    <col min="12550" max="12550" width="4.75" style="95" customWidth="1"/>
    <col min="12551" max="12551" width="0.875" style="95" customWidth="1"/>
    <col min="12552" max="12552" width="7.125" style="95" customWidth="1"/>
    <col min="12553" max="12553" width="1.75" style="95" customWidth="1"/>
    <col min="12554" max="12554" width="7.125" style="95" customWidth="1"/>
    <col min="12555" max="12555" width="1" style="95" customWidth="1"/>
    <col min="12556" max="12556" width="4.25" style="95" customWidth="1"/>
    <col min="12557" max="12557" width="3.125" style="95" customWidth="1"/>
    <col min="12558" max="12800" width="9" style="95"/>
    <col min="12801" max="12804" width="9" style="95" customWidth="1"/>
    <col min="12805" max="12805" width="3.375" style="95" customWidth="1"/>
    <col min="12806" max="12806" width="4.75" style="95" customWidth="1"/>
    <col min="12807" max="12807" width="0.875" style="95" customWidth="1"/>
    <col min="12808" max="12808" width="7.125" style="95" customWidth="1"/>
    <col min="12809" max="12809" width="1.75" style="95" customWidth="1"/>
    <col min="12810" max="12810" width="7.125" style="95" customWidth="1"/>
    <col min="12811" max="12811" width="1" style="95" customWidth="1"/>
    <col min="12812" max="12812" width="4.25" style="95" customWidth="1"/>
    <col min="12813" max="12813" width="3.125" style="95" customWidth="1"/>
    <col min="12814" max="13056" width="9" style="95"/>
    <col min="13057" max="13060" width="9" style="95" customWidth="1"/>
    <col min="13061" max="13061" width="3.375" style="95" customWidth="1"/>
    <col min="13062" max="13062" width="4.75" style="95" customWidth="1"/>
    <col min="13063" max="13063" width="0.875" style="95" customWidth="1"/>
    <col min="13064" max="13064" width="7.125" style="95" customWidth="1"/>
    <col min="13065" max="13065" width="1.75" style="95" customWidth="1"/>
    <col min="13066" max="13066" width="7.125" style="95" customWidth="1"/>
    <col min="13067" max="13067" width="1" style="95" customWidth="1"/>
    <col min="13068" max="13068" width="4.25" style="95" customWidth="1"/>
    <col min="13069" max="13069" width="3.125" style="95" customWidth="1"/>
    <col min="13070" max="13312" width="9" style="95"/>
    <col min="13313" max="13316" width="9" style="95" customWidth="1"/>
    <col min="13317" max="13317" width="3.375" style="95" customWidth="1"/>
    <col min="13318" max="13318" width="4.75" style="95" customWidth="1"/>
    <col min="13319" max="13319" width="0.875" style="95" customWidth="1"/>
    <col min="13320" max="13320" width="7.125" style="95" customWidth="1"/>
    <col min="13321" max="13321" width="1.75" style="95" customWidth="1"/>
    <col min="13322" max="13322" width="7.125" style="95" customWidth="1"/>
    <col min="13323" max="13323" width="1" style="95" customWidth="1"/>
    <col min="13324" max="13324" width="4.25" style="95" customWidth="1"/>
    <col min="13325" max="13325" width="3.125" style="95" customWidth="1"/>
    <col min="13326" max="13568" width="9" style="95"/>
    <col min="13569" max="13572" width="9" style="95" customWidth="1"/>
    <col min="13573" max="13573" width="3.375" style="95" customWidth="1"/>
    <col min="13574" max="13574" width="4.75" style="95" customWidth="1"/>
    <col min="13575" max="13575" width="0.875" style="95" customWidth="1"/>
    <col min="13576" max="13576" width="7.125" style="95" customWidth="1"/>
    <col min="13577" max="13577" width="1.75" style="95" customWidth="1"/>
    <col min="13578" max="13578" width="7.125" style="95" customWidth="1"/>
    <col min="13579" max="13579" width="1" style="95" customWidth="1"/>
    <col min="13580" max="13580" width="4.25" style="95" customWidth="1"/>
    <col min="13581" max="13581" width="3.125" style="95" customWidth="1"/>
    <col min="13582" max="13824" width="9" style="95"/>
    <col min="13825" max="13828" width="9" style="95" customWidth="1"/>
    <col min="13829" max="13829" width="3.375" style="95" customWidth="1"/>
    <col min="13830" max="13830" width="4.75" style="95" customWidth="1"/>
    <col min="13831" max="13831" width="0.875" style="95" customWidth="1"/>
    <col min="13832" max="13832" width="7.125" style="95" customWidth="1"/>
    <col min="13833" max="13833" width="1.75" style="95" customWidth="1"/>
    <col min="13834" max="13834" width="7.125" style="95" customWidth="1"/>
    <col min="13835" max="13835" width="1" style="95" customWidth="1"/>
    <col min="13836" max="13836" width="4.25" style="95" customWidth="1"/>
    <col min="13837" max="13837" width="3.125" style="95" customWidth="1"/>
    <col min="13838" max="14080" width="9" style="95"/>
    <col min="14081" max="14084" width="9" style="95" customWidth="1"/>
    <col min="14085" max="14085" width="3.375" style="95" customWidth="1"/>
    <col min="14086" max="14086" width="4.75" style="95" customWidth="1"/>
    <col min="14087" max="14087" width="0.875" style="95" customWidth="1"/>
    <col min="14088" max="14088" width="7.125" style="95" customWidth="1"/>
    <col min="14089" max="14089" width="1.75" style="95" customWidth="1"/>
    <col min="14090" max="14090" width="7.125" style="95" customWidth="1"/>
    <col min="14091" max="14091" width="1" style="95" customWidth="1"/>
    <col min="14092" max="14092" width="4.25" style="95" customWidth="1"/>
    <col min="14093" max="14093" width="3.125" style="95" customWidth="1"/>
    <col min="14094" max="14336" width="9" style="95"/>
    <col min="14337" max="14340" width="9" style="95" customWidth="1"/>
    <col min="14341" max="14341" width="3.375" style="95" customWidth="1"/>
    <col min="14342" max="14342" width="4.75" style="95" customWidth="1"/>
    <col min="14343" max="14343" width="0.875" style="95" customWidth="1"/>
    <col min="14344" max="14344" width="7.125" style="95" customWidth="1"/>
    <col min="14345" max="14345" width="1.75" style="95" customWidth="1"/>
    <col min="14346" max="14346" width="7.125" style="95" customWidth="1"/>
    <col min="14347" max="14347" width="1" style="95" customWidth="1"/>
    <col min="14348" max="14348" width="4.25" style="95" customWidth="1"/>
    <col min="14349" max="14349" width="3.125" style="95" customWidth="1"/>
    <col min="14350" max="14592" width="9" style="95"/>
    <col min="14593" max="14596" width="9" style="95" customWidth="1"/>
    <col min="14597" max="14597" width="3.375" style="95" customWidth="1"/>
    <col min="14598" max="14598" width="4.75" style="95" customWidth="1"/>
    <col min="14599" max="14599" width="0.875" style="95" customWidth="1"/>
    <col min="14600" max="14600" width="7.125" style="95" customWidth="1"/>
    <col min="14601" max="14601" width="1.75" style="95" customWidth="1"/>
    <col min="14602" max="14602" width="7.125" style="95" customWidth="1"/>
    <col min="14603" max="14603" width="1" style="95" customWidth="1"/>
    <col min="14604" max="14604" width="4.25" style="95" customWidth="1"/>
    <col min="14605" max="14605" width="3.125" style="95" customWidth="1"/>
    <col min="14606" max="14848" width="9" style="95"/>
    <col min="14849" max="14852" width="9" style="95" customWidth="1"/>
    <col min="14853" max="14853" width="3.375" style="95" customWidth="1"/>
    <col min="14854" max="14854" width="4.75" style="95" customWidth="1"/>
    <col min="14855" max="14855" width="0.875" style="95" customWidth="1"/>
    <col min="14856" max="14856" width="7.125" style="95" customWidth="1"/>
    <col min="14857" max="14857" width="1.75" style="95" customWidth="1"/>
    <col min="14858" max="14858" width="7.125" style="95" customWidth="1"/>
    <col min="14859" max="14859" width="1" style="95" customWidth="1"/>
    <col min="14860" max="14860" width="4.25" style="95" customWidth="1"/>
    <col min="14861" max="14861" width="3.125" style="95" customWidth="1"/>
    <col min="14862" max="15104" width="9" style="95"/>
    <col min="15105" max="15108" width="9" style="95" customWidth="1"/>
    <col min="15109" max="15109" width="3.375" style="95" customWidth="1"/>
    <col min="15110" max="15110" width="4.75" style="95" customWidth="1"/>
    <col min="15111" max="15111" width="0.875" style="95" customWidth="1"/>
    <col min="15112" max="15112" width="7.125" style="95" customWidth="1"/>
    <col min="15113" max="15113" width="1.75" style="95" customWidth="1"/>
    <col min="15114" max="15114" width="7.125" style="95" customWidth="1"/>
    <col min="15115" max="15115" width="1" style="95" customWidth="1"/>
    <col min="15116" max="15116" width="4.25" style="95" customWidth="1"/>
    <col min="15117" max="15117" width="3.125" style="95" customWidth="1"/>
    <col min="15118" max="15360" width="9" style="95"/>
    <col min="15361" max="15364" width="9" style="95" customWidth="1"/>
    <col min="15365" max="15365" width="3.375" style="95" customWidth="1"/>
    <col min="15366" max="15366" width="4.75" style="95" customWidth="1"/>
    <col min="15367" max="15367" width="0.875" style="95" customWidth="1"/>
    <col min="15368" max="15368" width="7.125" style="95" customWidth="1"/>
    <col min="15369" max="15369" width="1.75" style="95" customWidth="1"/>
    <col min="15370" max="15370" width="7.125" style="95" customWidth="1"/>
    <col min="15371" max="15371" width="1" style="95" customWidth="1"/>
    <col min="15372" max="15372" width="4.25" style="95" customWidth="1"/>
    <col min="15373" max="15373" width="3.125" style="95" customWidth="1"/>
    <col min="15374" max="15616" width="9" style="95"/>
    <col min="15617" max="15620" width="9" style="95" customWidth="1"/>
    <col min="15621" max="15621" width="3.375" style="95" customWidth="1"/>
    <col min="15622" max="15622" width="4.75" style="95" customWidth="1"/>
    <col min="15623" max="15623" width="0.875" style="95" customWidth="1"/>
    <col min="15624" max="15624" width="7.125" style="95" customWidth="1"/>
    <col min="15625" max="15625" width="1.75" style="95" customWidth="1"/>
    <col min="15626" max="15626" width="7.125" style="95" customWidth="1"/>
    <col min="15627" max="15627" width="1" style="95" customWidth="1"/>
    <col min="15628" max="15628" width="4.25" style="95" customWidth="1"/>
    <col min="15629" max="15629" width="3.125" style="95" customWidth="1"/>
    <col min="15630" max="15872" width="9" style="95"/>
    <col min="15873" max="15876" width="9" style="95" customWidth="1"/>
    <col min="15877" max="15877" width="3.375" style="95" customWidth="1"/>
    <col min="15878" max="15878" width="4.75" style="95" customWidth="1"/>
    <col min="15879" max="15879" width="0.875" style="95" customWidth="1"/>
    <col min="15880" max="15880" width="7.125" style="95" customWidth="1"/>
    <col min="15881" max="15881" width="1.75" style="95" customWidth="1"/>
    <col min="15882" max="15882" width="7.125" style="95" customWidth="1"/>
    <col min="15883" max="15883" width="1" style="95" customWidth="1"/>
    <col min="15884" max="15884" width="4.25" style="95" customWidth="1"/>
    <col min="15885" max="15885" width="3.125" style="95" customWidth="1"/>
    <col min="15886" max="16128" width="9" style="95"/>
    <col min="16129" max="16132" width="9" style="95" customWidth="1"/>
    <col min="16133" max="16133" width="3.375" style="95" customWidth="1"/>
    <col min="16134" max="16134" width="4.75" style="95" customWidth="1"/>
    <col min="16135" max="16135" width="0.875" style="95" customWidth="1"/>
    <col min="16136" max="16136" width="7.125" style="95" customWidth="1"/>
    <col min="16137" max="16137" width="1.75" style="95" customWidth="1"/>
    <col min="16138" max="16138" width="7.125" style="95" customWidth="1"/>
    <col min="16139" max="16139" width="1" style="95" customWidth="1"/>
    <col min="16140" max="16140" width="4.25" style="95" customWidth="1"/>
    <col min="16141" max="16141" width="3.125" style="95" customWidth="1"/>
    <col min="16142" max="16384" width="9" style="95"/>
  </cols>
  <sheetData>
    <row r="1" spans="1:13" ht="15" thickBot="1" x14ac:dyDescent="0.2"/>
    <row r="2" spans="1:13" ht="15.75" customHeight="1" x14ac:dyDescent="0.15">
      <c r="A2" s="95" t="str">
        <f>IF(入力用!Q6="","",LEFT(入力用!Q6,FIND(" ",SUBSTITUTE(入力用!Q6,"　"," "))-1))</f>
        <v/>
      </c>
      <c r="B2" s="95" t="str">
        <f>IF(入力用!Q6="","",MID(入力用!Q6,FIND(" ",SUBSTITUTE(入力用!Q6,"　"," "))+1,LEN(入力用!Q6)))</f>
        <v/>
      </c>
      <c r="C2" s="95" t="str">
        <f t="shared" ref="C2:D5" si="0">SUBSTITUTE(SUBSTITUTE(A2," ",""),"　","")</f>
        <v/>
      </c>
      <c r="D2" s="95" t="str">
        <f t="shared" si="0"/>
        <v/>
      </c>
      <c r="F2" s="96" t="s">
        <v>42</v>
      </c>
      <c r="G2" s="97"/>
      <c r="H2" s="98" t="str">
        <f t="shared" ref="H2:H5" si="1">IF(LEN(C2)=1,C2,IF(LEN(C2)=2,MID(C2,1,1)&amp;"　　 "&amp;MID(C2,2,1),IF(LEN(C2)=3,MID(C2,1,1)&amp;" "&amp;MID(C2,2,1)&amp;" "&amp;MID(C2,3,1),C2)))</f>
        <v/>
      </c>
      <c r="I2" s="98"/>
      <c r="J2" s="99" t="str">
        <f t="shared" ref="J2:J5" si="2">IF(LEN(D2)=1,"　　　　"&amp;D2,IF(LEN(D2)=2,MID(D2,1,1)&amp;"　 　"&amp;MID(D2,2,1),IF(LEN(D2)=3,MID(D2,1,1)&amp;" "&amp;MID(D2,2,1)&amp;" "&amp;MID(D2,3,1),D2)))</f>
        <v/>
      </c>
      <c r="K2" s="100"/>
      <c r="L2" s="177" t="str">
        <f>IF(入力用!O6="","",IF(入力用!O6="部活動指導員","※部活動指導員",""))</f>
        <v/>
      </c>
      <c r="M2" s="178"/>
    </row>
    <row r="3" spans="1:13" ht="15.75" customHeight="1" x14ac:dyDescent="0.15">
      <c r="A3" s="95" t="str">
        <f>IF(入力用!Q7="","",LEFT(入力用!Q7,FIND(" ",SUBSTITUTE(入力用!Q7,"　"," "))-1))</f>
        <v/>
      </c>
      <c r="B3" s="95" t="str">
        <f>IF(入力用!Q7="","",MID(入力用!Q7,FIND(" ",SUBSTITUTE(入力用!Q7,"　"," "))+1,LEN(入力用!Q7)))</f>
        <v/>
      </c>
      <c r="C3" s="95" t="str">
        <f t="shared" ref="C3" si="3">SUBSTITUTE(SUBSTITUTE(A3," ",""),"　","")</f>
        <v/>
      </c>
      <c r="D3" s="95" t="str">
        <f t="shared" ref="D3" si="4">SUBSTITUTE(SUBSTITUTE(B3," ",""),"　","")</f>
        <v/>
      </c>
      <c r="F3" s="101" t="s">
        <v>43</v>
      </c>
      <c r="G3" s="102"/>
      <c r="H3" s="103" t="str">
        <f t="shared" ref="H3" si="5">IF(LEN(C3)=1,C3,IF(LEN(C3)=2,MID(C3,1,1)&amp;"　　 "&amp;MID(C3,2,1),IF(LEN(C3)=3,MID(C3,1,1)&amp;" "&amp;MID(C3,2,1)&amp;" "&amp;MID(C3,3,1),C3)))</f>
        <v/>
      </c>
      <c r="I3" s="103"/>
      <c r="J3" s="103" t="str">
        <f t="shared" ref="J3" si="6">IF(LEN(D3)=1,"　　　　"&amp;D3,IF(LEN(D3)=2,MID(D3,1,1)&amp;"　 　"&amp;MID(D3,2,1),IF(LEN(D3)=3,MID(D3,1,1)&amp;" "&amp;MID(D3,2,1)&amp;" "&amp;MID(D3,3,1),D3)))</f>
        <v/>
      </c>
      <c r="K3" s="104"/>
      <c r="L3" s="173" t="str">
        <f>IF(入力用!O7="","",IF(入力用!O7="外部","※外部コーチ",""))</f>
        <v/>
      </c>
      <c r="M3" s="174"/>
    </row>
    <row r="4" spans="1:13" ht="15.75" customHeight="1" x14ac:dyDescent="0.15">
      <c r="A4" s="95" t="str">
        <f>IF(入力用!Q8="","",LEFT(入力用!Q8,FIND(" ",SUBSTITUTE(入力用!Q8,"　"," "))-1))</f>
        <v/>
      </c>
      <c r="B4" s="95" t="str">
        <f>IF(入力用!Q8="","",MID(入力用!Q8,FIND(" ",SUBSTITUTE(入力用!Q8,"　"," "))+1,LEN(入力用!Q8)))</f>
        <v/>
      </c>
      <c r="C4" s="95" t="str">
        <f t="shared" si="0"/>
        <v/>
      </c>
      <c r="D4" s="95" t="str">
        <f t="shared" si="0"/>
        <v/>
      </c>
      <c r="F4" s="101" t="s">
        <v>43</v>
      </c>
      <c r="G4" s="102"/>
      <c r="H4" s="103" t="str">
        <f t="shared" si="1"/>
        <v/>
      </c>
      <c r="I4" s="103"/>
      <c r="J4" s="103" t="str">
        <f t="shared" si="2"/>
        <v/>
      </c>
      <c r="K4" s="104"/>
      <c r="L4" s="173" t="str">
        <f>IF(入力用!O8="","",IF(入力用!O8="外部","※外部コーチ",""))</f>
        <v/>
      </c>
      <c r="M4" s="174"/>
    </row>
    <row r="5" spans="1:13" ht="15.75" customHeight="1" thickBot="1" x14ac:dyDescent="0.2">
      <c r="A5" s="95" t="str">
        <f>IF(入力用!Q9="","",LEFT(入力用!Q9,FIND(" ",SUBSTITUTE(入力用!Q9,"　"," "))-1))</f>
        <v/>
      </c>
      <c r="B5" s="95" t="str">
        <f>IF(入力用!Q9="","",MID(入力用!Q9,FIND(" ",SUBSTITUTE(入力用!Q9,"　"," "))+1,LEN(入力用!Q9)))</f>
        <v/>
      </c>
      <c r="C5" s="95" t="str">
        <f t="shared" si="0"/>
        <v/>
      </c>
      <c r="D5" s="95" t="str">
        <f t="shared" si="0"/>
        <v/>
      </c>
      <c r="F5" s="105" t="s">
        <v>52</v>
      </c>
      <c r="G5" s="106"/>
      <c r="H5" s="107" t="str">
        <f t="shared" si="1"/>
        <v/>
      </c>
      <c r="I5" s="107"/>
      <c r="J5" s="108" t="str">
        <f t="shared" si="2"/>
        <v/>
      </c>
      <c r="K5" s="109"/>
      <c r="L5" s="175" t="str">
        <f>IF(入力用!O9="","",IF(入力用!O9="外部","※外部コーチ",""))</f>
        <v/>
      </c>
      <c r="M5" s="176"/>
    </row>
    <row r="6" spans="1:13" ht="15.75" customHeight="1" thickTop="1" x14ac:dyDescent="0.15">
      <c r="F6" s="110" t="s">
        <v>44</v>
      </c>
      <c r="G6" s="111"/>
      <c r="H6" s="112" t="s">
        <v>45</v>
      </c>
      <c r="I6" s="113"/>
      <c r="J6" s="112" t="s">
        <v>46</v>
      </c>
      <c r="K6" s="114"/>
      <c r="L6" s="115" t="s">
        <v>47</v>
      </c>
      <c r="M6" s="116" t="s">
        <v>48</v>
      </c>
    </row>
    <row r="7" spans="1:13" ht="15.75" customHeight="1" x14ac:dyDescent="0.15">
      <c r="A7" s="95" t="str">
        <f>IF(入力用!Q11="","",LEFT(入力用!Q11,FIND(" ",SUBSTITUTE(入力用!Q11,"　"," "))-1))</f>
        <v/>
      </c>
      <c r="B7" s="95" t="str">
        <f>IF(入力用!Q11="","",MID(入力用!Q11,FIND(" ",SUBSTITUTE(入力用!Q11,"　"," "))+1,LEN(入力用!Q11)))</f>
        <v/>
      </c>
      <c r="C7" s="95" t="str">
        <f t="shared" ref="C7:D25" si="7">SUBSTITUTE(SUBSTITUTE(A7," ",""),"　","")</f>
        <v/>
      </c>
      <c r="D7" s="95" t="str">
        <f t="shared" si="7"/>
        <v/>
      </c>
      <c r="F7" s="117">
        <f>IF(入力用!O11="○","①",ROW()-6)</f>
        <v>1</v>
      </c>
      <c r="G7" s="118"/>
      <c r="H7" s="108" t="str">
        <f>IF(LEN(C7)=1,C7,IF(LEN(C7)=2,MID(C7,1,1)&amp;"　　 "&amp;MID(C7,2,1),IF(LEN(C7)=3,MID(C7,1,1)&amp;" "&amp;MID(C7,2,1)&amp;" "&amp;MID(C7,3,1),C7)))</f>
        <v/>
      </c>
      <c r="I7" s="108"/>
      <c r="J7" s="108" t="str">
        <f t="shared" ref="J7:J12" si="8">IF(LEN(D7)=1,"　　　　"&amp;D7,IF(LEN(D7)=2,MID(D7,1,1)&amp;"　 　"&amp;MID(D7,2,1),IF(LEN(D7)=3,MID(D7,1,1)&amp;" "&amp;MID(D7,2,1)&amp;" "&amp;MID(D7,3,1),D7)))</f>
        <v/>
      </c>
      <c r="K7" s="119"/>
      <c r="L7" s="120" t="str">
        <f>IF(入力用!R11="","",入力用!R11)</f>
        <v/>
      </c>
      <c r="M7" s="121" t="str">
        <f>IF(入力用!S11="","",入力用!S11)</f>
        <v/>
      </c>
    </row>
    <row r="8" spans="1:13" ht="15.75" customHeight="1" x14ac:dyDescent="0.15">
      <c r="A8" s="95" t="str">
        <f>IF(入力用!Q12="","",LEFT(入力用!Q12,FIND(" ",SUBSTITUTE(入力用!Q12,"　"," "))-1))</f>
        <v/>
      </c>
      <c r="B8" s="95" t="str">
        <f>IF(入力用!Q12="","",MID(入力用!Q12,FIND(" ",SUBSTITUTE(入力用!Q12,"　"," "))+1,LEN(入力用!Q12)))</f>
        <v/>
      </c>
      <c r="C8" s="95" t="str">
        <f t="shared" si="7"/>
        <v/>
      </c>
      <c r="D8" s="95" t="str">
        <f t="shared" si="7"/>
        <v/>
      </c>
      <c r="F8" s="117">
        <f>IF(入力用!O12="○","②",ROW()-6)</f>
        <v>2</v>
      </c>
      <c r="G8" s="122"/>
      <c r="H8" s="103" t="str">
        <f t="shared" ref="H8:H25" si="9">IF(LEN(C8)=1,C8,IF(LEN(C8)=2,MID(C8,1,1)&amp;"　　 "&amp;MID(C8,2,1),IF(LEN(C8)=3,MID(C8,1,1)&amp;" "&amp;MID(C8,2,1)&amp;" "&amp;MID(C8,3,1),C8)))</f>
        <v/>
      </c>
      <c r="I8" s="103"/>
      <c r="J8" s="108" t="str">
        <f t="shared" si="8"/>
        <v/>
      </c>
      <c r="K8" s="104"/>
      <c r="L8" s="123" t="str">
        <f>IF(入力用!R12="","",入力用!R12)</f>
        <v/>
      </c>
      <c r="M8" s="124" t="str">
        <f>IF(入力用!S12="","",入力用!S12)</f>
        <v/>
      </c>
    </row>
    <row r="9" spans="1:13" ht="15.75" customHeight="1" x14ac:dyDescent="0.15">
      <c r="A9" s="95" t="str">
        <f>IF(入力用!Q13="","",LEFT(入力用!Q13,FIND(" ",SUBSTITUTE(入力用!Q13,"　"," "))-1))</f>
        <v/>
      </c>
      <c r="B9" s="95" t="str">
        <f>IF(入力用!Q13="","",MID(入力用!Q13,FIND(" ",SUBSTITUTE(入力用!Q13,"　"," "))+1,LEN(入力用!Q13)))</f>
        <v/>
      </c>
      <c r="C9" s="95" t="str">
        <f t="shared" si="7"/>
        <v/>
      </c>
      <c r="D9" s="95" t="str">
        <f t="shared" si="7"/>
        <v/>
      </c>
      <c r="F9" s="117">
        <f>IF(入力用!O13="○","③",ROW()-6)</f>
        <v>3</v>
      </c>
      <c r="G9" s="122"/>
      <c r="H9" s="103" t="str">
        <f t="shared" si="9"/>
        <v/>
      </c>
      <c r="I9" s="103"/>
      <c r="J9" s="108" t="str">
        <f t="shared" si="8"/>
        <v/>
      </c>
      <c r="K9" s="104"/>
      <c r="L9" s="123" t="str">
        <f>IF(入力用!R13="","",入力用!R13)</f>
        <v/>
      </c>
      <c r="M9" s="124" t="str">
        <f>IF(入力用!S13="","",入力用!S13)</f>
        <v/>
      </c>
    </row>
    <row r="10" spans="1:13" ht="15.75" customHeight="1" x14ac:dyDescent="0.15">
      <c r="A10" s="95" t="str">
        <f>IF(入力用!Q14="","",LEFT(入力用!Q14,FIND(" ",SUBSTITUTE(入力用!Q14,"　"," "))-1))</f>
        <v/>
      </c>
      <c r="B10" s="95" t="str">
        <f>IF(入力用!Q14="","",MID(入力用!Q14,FIND(" ",SUBSTITUTE(入力用!Q14,"　"," "))+1,LEN(入力用!Q14)))</f>
        <v/>
      </c>
      <c r="C10" s="95" t="str">
        <f t="shared" si="7"/>
        <v/>
      </c>
      <c r="D10" s="95" t="str">
        <f t="shared" si="7"/>
        <v/>
      </c>
      <c r="F10" s="117">
        <f>IF(入力用!O14="○","④",ROW()-6)</f>
        <v>4</v>
      </c>
      <c r="G10" s="122"/>
      <c r="H10" s="103" t="str">
        <f t="shared" si="9"/>
        <v/>
      </c>
      <c r="I10" s="103"/>
      <c r="J10" s="108" t="str">
        <f t="shared" si="8"/>
        <v/>
      </c>
      <c r="K10" s="104"/>
      <c r="L10" s="123" t="str">
        <f>IF(入力用!R14="","",入力用!R14)</f>
        <v/>
      </c>
      <c r="M10" s="124" t="str">
        <f>IF(入力用!S14="","",入力用!S14)</f>
        <v/>
      </c>
    </row>
    <row r="11" spans="1:13" ht="15.75" customHeight="1" x14ac:dyDescent="0.15">
      <c r="A11" s="95" t="str">
        <f>IF(入力用!Q15="","",LEFT(入力用!Q15,FIND(" ",SUBSTITUTE(入力用!Q15,"　"," "))-1))</f>
        <v/>
      </c>
      <c r="B11" s="95" t="str">
        <f>IF(入力用!Q15="","",MID(入力用!Q15,FIND(" ",SUBSTITUTE(入力用!Q15,"　"," "))+1,LEN(入力用!Q15)))</f>
        <v/>
      </c>
      <c r="C11" s="95" t="str">
        <f t="shared" si="7"/>
        <v/>
      </c>
      <c r="D11" s="95" t="str">
        <f t="shared" si="7"/>
        <v/>
      </c>
      <c r="F11" s="117">
        <f>IF(入力用!O15="○","⑤",ROW()-6)</f>
        <v>5</v>
      </c>
      <c r="G11" s="122"/>
      <c r="H11" s="103" t="str">
        <f t="shared" si="9"/>
        <v/>
      </c>
      <c r="I11" s="103"/>
      <c r="J11" s="108" t="str">
        <f t="shared" si="8"/>
        <v/>
      </c>
      <c r="K11" s="104"/>
      <c r="L11" s="123" t="str">
        <f>IF(入力用!R15="","",入力用!R15)</f>
        <v/>
      </c>
      <c r="M11" s="124" t="str">
        <f>IF(入力用!S15="","",入力用!S15)</f>
        <v/>
      </c>
    </row>
    <row r="12" spans="1:13" ht="15.75" customHeight="1" x14ac:dyDescent="0.15">
      <c r="A12" s="95" t="str">
        <f>IF(入力用!Q16="","",LEFT(入力用!Q16,FIND(" ",SUBSTITUTE(入力用!Q16,"　"," "))-1))</f>
        <v/>
      </c>
      <c r="B12" s="95" t="str">
        <f>IF(入力用!Q16="","",MID(入力用!Q16,FIND(" ",SUBSTITUTE(入力用!Q16,"　"," "))+1,LEN(入力用!Q16)))</f>
        <v/>
      </c>
      <c r="C12" s="95" t="str">
        <f t="shared" si="7"/>
        <v/>
      </c>
      <c r="D12" s="95" t="str">
        <f t="shared" si="7"/>
        <v/>
      </c>
      <c r="F12" s="117">
        <f>IF(入力用!O16="○","⑥",ROW()-6)</f>
        <v>6</v>
      </c>
      <c r="G12" s="122"/>
      <c r="H12" s="103" t="str">
        <f t="shared" si="9"/>
        <v/>
      </c>
      <c r="I12" s="103"/>
      <c r="J12" s="108" t="str">
        <f t="shared" si="8"/>
        <v/>
      </c>
      <c r="K12" s="104"/>
      <c r="L12" s="123" t="str">
        <f>IF(入力用!R16="","",入力用!R16)</f>
        <v/>
      </c>
      <c r="M12" s="124" t="str">
        <f>IF(入力用!S16="","",入力用!S16)</f>
        <v/>
      </c>
    </row>
    <row r="13" spans="1:13" ht="15.75" customHeight="1" x14ac:dyDescent="0.15">
      <c r="A13" s="95" t="str">
        <f>IF(入力用!Q17="","",LEFT(入力用!Q17,FIND(" ",SUBSTITUTE(入力用!Q17,"　"," "))-1))</f>
        <v/>
      </c>
      <c r="B13" s="95" t="str">
        <f>IF(入力用!Q17="","",MID(入力用!Q17,FIND(" ",SUBSTITUTE(入力用!Q17,"　"," "))+1,LEN(入力用!Q17)))</f>
        <v/>
      </c>
      <c r="C13" s="95" t="str">
        <f t="shared" si="7"/>
        <v/>
      </c>
      <c r="D13" s="95" t="str">
        <f t="shared" si="7"/>
        <v/>
      </c>
      <c r="F13" s="117">
        <f>IF(入力用!O17="○","⑦",ROW()-6)</f>
        <v>7</v>
      </c>
      <c r="G13" s="122"/>
      <c r="H13" s="103" t="str">
        <f t="shared" si="9"/>
        <v/>
      </c>
      <c r="I13" s="103"/>
      <c r="J13" s="108" t="str">
        <f>IF(LEN(D13)=1,"　　　　"&amp;D13,IF(LEN(D13)=2,MID(D13,1,1)&amp;"　 　"&amp;MID(D13,2,1),IF(LEN(D13)=3,MID(D13,1,1)&amp;" "&amp;MID(D13,2,1)&amp;" "&amp;MID(D13,3,1),D13)))</f>
        <v/>
      </c>
      <c r="K13" s="104"/>
      <c r="L13" s="123" t="str">
        <f>IF(入力用!R17="","",入力用!R17)</f>
        <v/>
      </c>
      <c r="M13" s="124" t="str">
        <f>IF(入力用!S17="","",入力用!S17)</f>
        <v/>
      </c>
    </row>
    <row r="14" spans="1:13" ht="15.75" customHeight="1" x14ac:dyDescent="0.15">
      <c r="A14" s="95" t="str">
        <f>IF(入力用!Q18="","",LEFT(入力用!Q18,FIND(" ",SUBSTITUTE(入力用!Q18,"　"," "))-1))</f>
        <v/>
      </c>
      <c r="B14" s="95" t="str">
        <f>IF(入力用!Q18="","",MID(入力用!Q18,FIND(" ",SUBSTITUTE(入力用!Q18,"　"," "))+1,LEN(入力用!Q18)))</f>
        <v/>
      </c>
      <c r="C14" s="95" t="str">
        <f t="shared" si="7"/>
        <v/>
      </c>
      <c r="D14" s="95" t="str">
        <f t="shared" si="7"/>
        <v/>
      </c>
      <c r="F14" s="117">
        <f>IF(入力用!O18="○","⑧",ROW()-6)</f>
        <v>8</v>
      </c>
      <c r="G14" s="122"/>
      <c r="H14" s="103" t="str">
        <f t="shared" si="9"/>
        <v/>
      </c>
      <c r="I14" s="103"/>
      <c r="J14" s="108" t="str">
        <f t="shared" ref="J14:J25" si="10">IF(LEN(D14)=1,"　　　　"&amp;D14,IF(LEN(D14)=2,MID(D14,1,1)&amp;"　 　"&amp;MID(D14,2,1),IF(LEN(D14)=3,MID(D14,1,1)&amp;" "&amp;MID(D14,2,1)&amp;" "&amp;MID(D14,3,1),D14)))</f>
        <v/>
      </c>
      <c r="K14" s="104"/>
      <c r="L14" s="123" t="str">
        <f>IF(入力用!R18="","",入力用!R18)</f>
        <v/>
      </c>
      <c r="M14" s="124" t="str">
        <f>IF(入力用!S18="","",入力用!S18)</f>
        <v/>
      </c>
    </row>
    <row r="15" spans="1:13" ht="15.75" customHeight="1" x14ac:dyDescent="0.15">
      <c r="A15" s="95" t="str">
        <f>IF(入力用!Q19="","",LEFT(入力用!Q19,FIND(" ",SUBSTITUTE(入力用!Q19,"　"," "))-1))</f>
        <v/>
      </c>
      <c r="B15" s="95" t="str">
        <f>IF(入力用!Q19="","",MID(入力用!Q19,FIND(" ",SUBSTITUTE(入力用!Q19,"　"," "))+1,LEN(入力用!Q19)))</f>
        <v/>
      </c>
      <c r="C15" s="95" t="str">
        <f t="shared" si="7"/>
        <v/>
      </c>
      <c r="D15" s="95" t="str">
        <f t="shared" si="7"/>
        <v/>
      </c>
      <c r="F15" s="117">
        <f>IF(入力用!O19="○","⑨",ROW()-6)</f>
        <v>9</v>
      </c>
      <c r="G15" s="122"/>
      <c r="H15" s="103" t="str">
        <f t="shared" si="9"/>
        <v/>
      </c>
      <c r="I15" s="103"/>
      <c r="J15" s="108" t="str">
        <f t="shared" si="10"/>
        <v/>
      </c>
      <c r="K15" s="104"/>
      <c r="L15" s="123" t="str">
        <f>IF(入力用!R19="","",入力用!R19)</f>
        <v/>
      </c>
      <c r="M15" s="124" t="str">
        <f>IF(入力用!S19="","",入力用!S19)</f>
        <v/>
      </c>
    </row>
    <row r="16" spans="1:13" ht="15.75" customHeight="1" x14ac:dyDescent="0.15">
      <c r="A16" s="95" t="str">
        <f>IF(入力用!Q20="","",LEFT(入力用!Q20,FIND(" ",SUBSTITUTE(入力用!Q20,"　"," "))-1))</f>
        <v/>
      </c>
      <c r="B16" s="95" t="str">
        <f>IF(入力用!Q20="","",MID(入力用!Q20,FIND(" ",SUBSTITUTE(入力用!Q20,"　"," "))+1,LEN(入力用!Q20)))</f>
        <v/>
      </c>
      <c r="C16" s="95" t="str">
        <f t="shared" si="7"/>
        <v/>
      </c>
      <c r="D16" s="95" t="str">
        <f t="shared" si="7"/>
        <v/>
      </c>
      <c r="F16" s="117">
        <f>IF(入力用!O20="○","⑩",ROW()-6)</f>
        <v>10</v>
      </c>
      <c r="G16" s="122"/>
      <c r="H16" s="103" t="str">
        <f t="shared" si="9"/>
        <v/>
      </c>
      <c r="I16" s="103"/>
      <c r="J16" s="108" t="str">
        <f t="shared" si="10"/>
        <v/>
      </c>
      <c r="K16" s="104"/>
      <c r="L16" s="123" t="str">
        <f>IF(入力用!R20="","",入力用!R20)</f>
        <v/>
      </c>
      <c r="M16" s="124" t="str">
        <f>IF(入力用!S20="","",入力用!S20)</f>
        <v/>
      </c>
    </row>
    <row r="17" spans="1:13" ht="15.75" customHeight="1" x14ac:dyDescent="0.15">
      <c r="A17" s="95" t="str">
        <f>IF(入力用!Q21="","",LEFT(入力用!Q21,FIND(" ",SUBSTITUTE(入力用!Q21,"　"," "))-1))</f>
        <v/>
      </c>
      <c r="B17" s="95" t="str">
        <f>IF(入力用!Q21="","",MID(入力用!Q21,FIND(" ",SUBSTITUTE(入力用!Q21,"　"," "))+1,LEN(入力用!Q21)))</f>
        <v/>
      </c>
      <c r="C17" s="95" t="str">
        <f t="shared" si="7"/>
        <v/>
      </c>
      <c r="D17" s="95" t="str">
        <f t="shared" si="7"/>
        <v/>
      </c>
      <c r="F17" s="117">
        <f>IF(入力用!O21="○","⑪",ROW()-6)</f>
        <v>11</v>
      </c>
      <c r="G17" s="122"/>
      <c r="H17" s="103" t="str">
        <f t="shared" si="9"/>
        <v/>
      </c>
      <c r="I17" s="103"/>
      <c r="J17" s="108" t="str">
        <f t="shared" si="10"/>
        <v/>
      </c>
      <c r="K17" s="104"/>
      <c r="L17" s="123" t="str">
        <f>IF(入力用!R21="","",入力用!R21)</f>
        <v/>
      </c>
      <c r="M17" s="124" t="str">
        <f>IF(入力用!S21="","",入力用!S21)</f>
        <v/>
      </c>
    </row>
    <row r="18" spans="1:13" ht="15.75" customHeight="1" x14ac:dyDescent="0.15">
      <c r="A18" s="95" t="str">
        <f>IF(入力用!Q22="","",LEFT(入力用!Q22,FIND(" ",SUBSTITUTE(入力用!Q22,"　"," "))-1))</f>
        <v/>
      </c>
      <c r="B18" s="95" t="str">
        <f>IF(入力用!Q22="","",MID(入力用!Q22,FIND(" ",SUBSTITUTE(入力用!Q22,"　"," "))+1,LEN(入力用!Q22)))</f>
        <v/>
      </c>
      <c r="C18" s="95" t="str">
        <f t="shared" si="7"/>
        <v/>
      </c>
      <c r="D18" s="95" t="str">
        <f t="shared" si="7"/>
        <v/>
      </c>
      <c r="F18" s="117">
        <f>IF(入力用!O22="○","⑫",ROW()-6)</f>
        <v>12</v>
      </c>
      <c r="G18" s="122"/>
      <c r="H18" s="103" t="str">
        <f t="shared" si="9"/>
        <v/>
      </c>
      <c r="I18" s="103"/>
      <c r="J18" s="108" t="str">
        <f t="shared" si="10"/>
        <v/>
      </c>
      <c r="K18" s="104"/>
      <c r="L18" s="123" t="str">
        <f>IF(入力用!R22="","",入力用!R22)</f>
        <v/>
      </c>
      <c r="M18" s="124" t="str">
        <f>IF(入力用!S22="","",入力用!S22)</f>
        <v/>
      </c>
    </row>
    <row r="19" spans="1:13" ht="15.75" customHeight="1" x14ac:dyDescent="0.15">
      <c r="A19" s="95" t="str">
        <f>IF(入力用!Q23="","",LEFT(入力用!Q23,FIND(" ",SUBSTITUTE(入力用!Q23,"　"," "))-1))</f>
        <v/>
      </c>
      <c r="B19" s="95" t="str">
        <f>IF(入力用!Q23="","",MID(入力用!Q23,FIND(" ",SUBSTITUTE(入力用!Q23,"　"," "))+1,LEN(入力用!Q23)))</f>
        <v/>
      </c>
      <c r="C19" s="95" t="str">
        <f t="shared" si="7"/>
        <v/>
      </c>
      <c r="D19" s="95" t="str">
        <f t="shared" si="7"/>
        <v/>
      </c>
      <c r="F19" s="117">
        <f>IF(入力用!O23="○","⑬",ROW()-6)</f>
        <v>13</v>
      </c>
      <c r="G19" s="122"/>
      <c r="H19" s="103" t="str">
        <f t="shared" si="9"/>
        <v/>
      </c>
      <c r="I19" s="103"/>
      <c r="J19" s="108" t="str">
        <f t="shared" si="10"/>
        <v/>
      </c>
      <c r="K19" s="104"/>
      <c r="L19" s="123" t="str">
        <f>IF(入力用!R23="","",入力用!R23)</f>
        <v/>
      </c>
      <c r="M19" s="124" t="str">
        <f>IF(入力用!S23="","",入力用!S23)</f>
        <v/>
      </c>
    </row>
    <row r="20" spans="1:13" ht="15.75" customHeight="1" x14ac:dyDescent="0.15">
      <c r="A20" s="95" t="str">
        <f>IF(入力用!Q24="","",LEFT(入力用!Q24,FIND(" ",SUBSTITUTE(入力用!Q24,"　"," "))-1))</f>
        <v/>
      </c>
      <c r="B20" s="95" t="str">
        <f>IF(入力用!Q24="","",MID(入力用!Q24,FIND(" ",SUBSTITUTE(入力用!Q24,"　"," "))+1,LEN(入力用!Q24)))</f>
        <v/>
      </c>
      <c r="C20" s="95" t="str">
        <f t="shared" si="7"/>
        <v/>
      </c>
      <c r="D20" s="95" t="str">
        <f t="shared" si="7"/>
        <v/>
      </c>
      <c r="F20" s="117">
        <f>IF(入力用!O24="○","⑭",ROW()-6)</f>
        <v>14</v>
      </c>
      <c r="G20" s="122"/>
      <c r="H20" s="103" t="str">
        <f t="shared" si="9"/>
        <v/>
      </c>
      <c r="I20" s="103"/>
      <c r="J20" s="108" t="str">
        <f t="shared" si="10"/>
        <v/>
      </c>
      <c r="K20" s="104"/>
      <c r="L20" s="123" t="str">
        <f>IF(入力用!R24="","",入力用!R24)</f>
        <v/>
      </c>
      <c r="M20" s="124" t="str">
        <f>IF(入力用!S24="","",入力用!S24)</f>
        <v/>
      </c>
    </row>
    <row r="21" spans="1:13" ht="15.75" customHeight="1" x14ac:dyDescent="0.15">
      <c r="A21" s="95" t="str">
        <f>IF(入力用!Q25="","",LEFT(入力用!Q25,FIND(" ",SUBSTITUTE(入力用!Q25,"　"," "))-1))</f>
        <v/>
      </c>
      <c r="B21" s="95" t="str">
        <f>IF(入力用!Q25="","",MID(入力用!Q25,FIND(" ",SUBSTITUTE(入力用!Q25,"　"," "))+1,LEN(入力用!Q25)))</f>
        <v/>
      </c>
      <c r="C21" s="95" t="str">
        <f t="shared" si="7"/>
        <v/>
      </c>
      <c r="D21" s="95" t="str">
        <f t="shared" si="7"/>
        <v/>
      </c>
      <c r="F21" s="117">
        <f>IF(入力用!O25="○","⑮",ROW()-6)</f>
        <v>15</v>
      </c>
      <c r="G21" s="122"/>
      <c r="H21" s="103" t="str">
        <f t="shared" si="9"/>
        <v/>
      </c>
      <c r="I21" s="103"/>
      <c r="J21" s="108" t="str">
        <f t="shared" si="10"/>
        <v/>
      </c>
      <c r="K21" s="104"/>
      <c r="L21" s="123" t="str">
        <f>IF(入力用!R25="","",入力用!R25)</f>
        <v/>
      </c>
      <c r="M21" s="124" t="str">
        <f>IF(入力用!S25="","",入力用!S25)</f>
        <v/>
      </c>
    </row>
    <row r="22" spans="1:13" ht="15.75" customHeight="1" x14ac:dyDescent="0.15">
      <c r="A22" s="95" t="str">
        <f>IF(入力用!Q26="","",LEFT(入力用!Q26,FIND(" ",SUBSTITUTE(入力用!Q26,"　"," "))-1))</f>
        <v/>
      </c>
      <c r="B22" s="95" t="str">
        <f>IF(入力用!Q26="","",MID(入力用!Q26,FIND(" ",SUBSTITUTE(入力用!Q26,"　"," "))+1,LEN(入力用!Q26)))</f>
        <v/>
      </c>
      <c r="C22" s="95" t="str">
        <f t="shared" si="7"/>
        <v/>
      </c>
      <c r="D22" s="95" t="str">
        <f t="shared" si="7"/>
        <v/>
      </c>
      <c r="F22" s="117">
        <f>IF(入力用!O26="○","⑯",ROW()-6)</f>
        <v>16</v>
      </c>
      <c r="G22" s="122"/>
      <c r="H22" s="103" t="str">
        <f t="shared" si="9"/>
        <v/>
      </c>
      <c r="I22" s="103"/>
      <c r="J22" s="108" t="str">
        <f t="shared" si="10"/>
        <v/>
      </c>
      <c r="K22" s="104"/>
      <c r="L22" s="123" t="str">
        <f>IF(入力用!R26="","",入力用!R26)</f>
        <v/>
      </c>
      <c r="M22" s="124" t="str">
        <f>IF(入力用!S26="","",入力用!S26)</f>
        <v/>
      </c>
    </row>
    <row r="23" spans="1:13" ht="15.75" customHeight="1" x14ac:dyDescent="0.15">
      <c r="A23" s="95" t="str">
        <f>IF(入力用!Q27="","",LEFT(入力用!Q27,FIND(" ",SUBSTITUTE(入力用!Q27,"　"," "))-1))</f>
        <v/>
      </c>
      <c r="B23" s="95" t="str">
        <f>IF(入力用!Q27="","",MID(入力用!Q27,FIND(" ",SUBSTITUTE(入力用!Q27,"　"," "))+1,LEN(入力用!Q27)))</f>
        <v/>
      </c>
      <c r="C23" s="95" t="str">
        <f t="shared" si="7"/>
        <v/>
      </c>
      <c r="D23" s="95" t="str">
        <f t="shared" si="7"/>
        <v/>
      </c>
      <c r="F23" s="117">
        <f>IF(入力用!O27="○","⑰",ROW()-6)</f>
        <v>17</v>
      </c>
      <c r="G23" s="122"/>
      <c r="H23" s="103" t="str">
        <f t="shared" si="9"/>
        <v/>
      </c>
      <c r="I23" s="103"/>
      <c r="J23" s="108" t="str">
        <f t="shared" si="10"/>
        <v/>
      </c>
      <c r="K23" s="104"/>
      <c r="L23" s="123" t="str">
        <f>IF(入力用!R27="","",入力用!R27)</f>
        <v/>
      </c>
      <c r="M23" s="124" t="str">
        <f>IF(入力用!S27="","",入力用!S27)</f>
        <v/>
      </c>
    </row>
    <row r="24" spans="1:13" ht="15.75" customHeight="1" x14ac:dyDescent="0.15">
      <c r="A24" s="95" t="str">
        <f>IF(入力用!Q28="","",LEFT(入力用!Q28,FIND(" ",SUBSTITUTE(入力用!Q28,"　"," "))-1))</f>
        <v/>
      </c>
      <c r="B24" s="95" t="str">
        <f>IF(入力用!Q28="","",MID(入力用!Q28,FIND(" ",SUBSTITUTE(入力用!Q28,"　"," "))+1,LEN(入力用!Q28)))</f>
        <v/>
      </c>
      <c r="C24" s="95" t="str">
        <f t="shared" si="7"/>
        <v/>
      </c>
      <c r="D24" s="95" t="str">
        <f t="shared" si="7"/>
        <v/>
      </c>
      <c r="F24" s="117">
        <f>IF(入力用!O28="○","⑱",ROW()-6)</f>
        <v>18</v>
      </c>
      <c r="G24" s="125"/>
      <c r="H24" s="107" t="str">
        <f t="shared" si="9"/>
        <v/>
      </c>
      <c r="I24" s="107"/>
      <c r="J24" s="135" t="str">
        <f t="shared" si="10"/>
        <v/>
      </c>
      <c r="K24" s="126"/>
      <c r="L24" s="127" t="str">
        <f>IF(入力用!R28="","",入力用!R28)</f>
        <v/>
      </c>
      <c r="M24" s="128" t="str">
        <f>IF(入力用!S28="","",入力用!S28)</f>
        <v/>
      </c>
    </row>
    <row r="25" spans="1:13" ht="15.75" customHeight="1" thickBot="1" x14ac:dyDescent="0.2">
      <c r="A25" s="95" t="str">
        <f>IF(入力用!Q29="","",LEFT(入力用!Q29,FIND(" ",SUBSTITUTE(入力用!Q29,"　"," "))-1))</f>
        <v/>
      </c>
      <c r="B25" s="95" t="str">
        <f>IF(入力用!Q29="","",MID(入力用!Q29,FIND(" ",SUBSTITUTE(入力用!Q29,"　"," "))+1,LEN(入力用!Q29)))</f>
        <v/>
      </c>
      <c r="C25" s="95" t="str">
        <f t="shared" si="7"/>
        <v/>
      </c>
      <c r="D25" s="95" t="str">
        <f t="shared" si="7"/>
        <v/>
      </c>
      <c r="F25" s="129" t="s">
        <v>49</v>
      </c>
      <c r="G25" s="130"/>
      <c r="H25" s="131" t="str">
        <f t="shared" si="9"/>
        <v/>
      </c>
      <c r="I25" s="131"/>
      <c r="J25" s="131" t="str">
        <f t="shared" si="10"/>
        <v/>
      </c>
      <c r="K25" s="132"/>
      <c r="L25" s="133" t="str">
        <f>IF(入力用!R29="","",入力用!R29)</f>
        <v/>
      </c>
      <c r="M25" s="134" t="str">
        <f>IF(入力用!S29="","",入力用!S29)</f>
        <v/>
      </c>
    </row>
  </sheetData>
  <sheetProtection selectLockedCells="1"/>
  <mergeCells count="4">
    <mergeCell ref="L4:M4"/>
    <mergeCell ref="L5:M5"/>
    <mergeCell ref="L2:M2"/>
    <mergeCell ref="L3:M3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3"/>
  </sheetPr>
  <dimension ref="A1:I30"/>
  <sheetViews>
    <sheetView showGridLines="0" topLeftCell="C1" workbookViewId="0">
      <selection activeCell="H2" sqref="H2:I3"/>
    </sheetView>
  </sheetViews>
  <sheetFormatPr defaultRowHeight="13.5" x14ac:dyDescent="0.15"/>
  <cols>
    <col min="1" max="1" width="4.875" style="30" hidden="1" customWidth="1"/>
    <col min="2" max="2" width="5.625" style="30" hidden="1" customWidth="1"/>
    <col min="3" max="3" width="4.125" style="30" customWidth="1"/>
    <col min="4" max="4" width="5.875" style="30" customWidth="1"/>
    <col min="5" max="5" width="9" style="30"/>
    <col min="6" max="6" width="18" style="30" customWidth="1"/>
    <col min="7" max="8" width="5.625" style="30" customWidth="1"/>
    <col min="9" max="16384" width="9" style="30"/>
  </cols>
  <sheetData>
    <row r="1" spans="1:9" ht="14.25" thickBot="1" x14ac:dyDescent="0.2"/>
    <row r="2" spans="1:9" ht="14.25" thickBot="1" x14ac:dyDescent="0.2">
      <c r="A2" s="30" t="str">
        <f>IF(E2="","",E2)</f>
        <v/>
      </c>
      <c r="B2" s="30" t="str">
        <f>IF(H2="","",H2)</f>
        <v/>
      </c>
      <c r="D2" s="77" t="s">
        <v>7</v>
      </c>
      <c r="E2" s="179"/>
      <c r="F2" s="180"/>
      <c r="G2" s="78" t="s">
        <v>8</v>
      </c>
      <c r="H2" s="179"/>
      <c r="I2" s="181"/>
    </row>
    <row r="3" spans="1:9" ht="14.25" thickBot="1" x14ac:dyDescent="0.2">
      <c r="A3" s="30" t="str">
        <f t="shared" ref="A3" si="0">IF(E3="","",E3)</f>
        <v/>
      </c>
      <c r="B3" s="30" t="str">
        <f>IF(H3="","",H3)</f>
        <v/>
      </c>
      <c r="D3" s="77" t="s">
        <v>7</v>
      </c>
      <c r="E3" s="179"/>
      <c r="F3" s="180"/>
      <c r="G3" s="78" t="s">
        <v>8</v>
      </c>
      <c r="H3" s="179"/>
      <c r="I3" s="181"/>
    </row>
    <row r="4" spans="1:9" ht="14.25" thickBot="1" x14ac:dyDescent="0.2">
      <c r="E4" s="31"/>
      <c r="F4" s="32"/>
      <c r="G4" s="62"/>
      <c r="H4" s="33"/>
    </row>
    <row r="5" spans="1:9" ht="14.25" thickBot="1" x14ac:dyDescent="0.2">
      <c r="A5" s="30" t="s">
        <v>54</v>
      </c>
      <c r="E5" s="79"/>
      <c r="F5" s="80" t="s">
        <v>38</v>
      </c>
      <c r="G5" s="90" t="s">
        <v>7</v>
      </c>
      <c r="H5" s="155" t="s">
        <v>41</v>
      </c>
      <c r="I5" s="156"/>
    </row>
    <row r="6" spans="1:9" x14ac:dyDescent="0.15">
      <c r="A6" s="30" t="s">
        <v>39</v>
      </c>
      <c r="D6" s="46"/>
      <c r="E6" s="81" t="s">
        <v>1</v>
      </c>
      <c r="F6" s="63"/>
      <c r="G6" s="63"/>
      <c r="H6" s="157"/>
      <c r="I6" s="158"/>
    </row>
    <row r="7" spans="1:9" x14ac:dyDescent="0.15">
      <c r="A7" s="30" t="s">
        <v>40</v>
      </c>
      <c r="D7" s="146"/>
      <c r="E7" s="81" t="s">
        <v>2</v>
      </c>
      <c r="F7" s="63"/>
      <c r="G7" s="91"/>
      <c r="H7" s="159"/>
      <c r="I7" s="160"/>
    </row>
    <row r="8" spans="1:9" x14ac:dyDescent="0.15">
      <c r="A8" s="30" t="s">
        <v>50</v>
      </c>
      <c r="D8" s="146"/>
      <c r="E8" s="81" t="s">
        <v>2</v>
      </c>
      <c r="F8" s="63"/>
      <c r="G8" s="91"/>
      <c r="H8" s="159"/>
      <c r="I8" s="160"/>
    </row>
    <row r="9" spans="1:9" ht="14.25" thickBot="1" x14ac:dyDescent="0.2">
      <c r="A9" s="30" t="s">
        <v>23</v>
      </c>
      <c r="D9" s="47"/>
      <c r="E9" s="82" t="s">
        <v>51</v>
      </c>
      <c r="F9" s="64"/>
      <c r="G9" s="64"/>
      <c r="H9" s="150"/>
      <c r="I9" s="151"/>
    </row>
    <row r="10" spans="1:9" ht="14.25" thickBot="1" x14ac:dyDescent="0.2">
      <c r="A10" s="30" t="s">
        <v>22</v>
      </c>
      <c r="D10" s="83" t="s">
        <v>20</v>
      </c>
      <c r="E10" s="77" t="s">
        <v>3</v>
      </c>
      <c r="F10" s="84" t="s">
        <v>38</v>
      </c>
      <c r="G10" s="85" t="s">
        <v>7</v>
      </c>
      <c r="H10" s="86" t="s">
        <v>4</v>
      </c>
      <c r="I10" s="87" t="s">
        <v>5</v>
      </c>
    </row>
    <row r="11" spans="1:9" x14ac:dyDescent="0.15">
      <c r="D11" s="48"/>
      <c r="E11" s="88">
        <v>1</v>
      </c>
      <c r="F11" s="36"/>
      <c r="G11" s="65"/>
      <c r="H11" s="40"/>
      <c r="I11" s="41"/>
    </row>
    <row r="12" spans="1:9" x14ac:dyDescent="0.15">
      <c r="A12" s="30" t="s">
        <v>21</v>
      </c>
      <c r="D12" s="49"/>
      <c r="E12" s="81">
        <v>2</v>
      </c>
      <c r="F12" s="37"/>
      <c r="G12" s="66"/>
      <c r="H12" s="42"/>
      <c r="I12" s="43"/>
    </row>
    <row r="13" spans="1:9" x14ac:dyDescent="0.15">
      <c r="D13" s="49"/>
      <c r="E13" s="81">
        <v>3</v>
      </c>
      <c r="F13" s="37"/>
      <c r="G13" s="66"/>
      <c r="H13" s="42"/>
      <c r="I13" s="43"/>
    </row>
    <row r="14" spans="1:9" x14ac:dyDescent="0.15">
      <c r="A14" s="30" t="s">
        <v>24</v>
      </c>
      <c r="D14" s="49"/>
      <c r="E14" s="81">
        <v>4</v>
      </c>
      <c r="F14" s="37"/>
      <c r="G14" s="66"/>
      <c r="H14" s="42"/>
      <c r="I14" s="43"/>
    </row>
    <row r="15" spans="1:9" x14ac:dyDescent="0.15">
      <c r="A15" s="30" t="s">
        <v>25</v>
      </c>
      <c r="D15" s="49"/>
      <c r="E15" s="81">
        <v>5</v>
      </c>
      <c r="F15" s="37"/>
      <c r="G15" s="66"/>
      <c r="H15" s="42"/>
      <c r="I15" s="43"/>
    </row>
    <row r="16" spans="1:9" x14ac:dyDescent="0.15">
      <c r="A16" s="30" t="s">
        <v>26</v>
      </c>
      <c r="D16" s="49"/>
      <c r="E16" s="81">
        <v>6</v>
      </c>
      <c r="F16" s="37"/>
      <c r="G16" s="66"/>
      <c r="H16" s="42"/>
      <c r="I16" s="43"/>
    </row>
    <row r="17" spans="1:9" x14ac:dyDescent="0.15">
      <c r="A17" s="30" t="s">
        <v>27</v>
      </c>
      <c r="D17" s="49"/>
      <c r="E17" s="81">
        <v>7</v>
      </c>
      <c r="F17" s="37"/>
      <c r="G17" s="66"/>
      <c r="H17" s="42"/>
      <c r="I17" s="43"/>
    </row>
    <row r="18" spans="1:9" x14ac:dyDescent="0.15">
      <c r="A18" s="30" t="s">
        <v>28</v>
      </c>
      <c r="D18" s="49"/>
      <c r="E18" s="81">
        <v>8</v>
      </c>
      <c r="F18" s="37"/>
      <c r="G18" s="66"/>
      <c r="H18" s="42"/>
      <c r="I18" s="43"/>
    </row>
    <row r="19" spans="1:9" x14ac:dyDescent="0.15">
      <c r="A19" s="30" t="s">
        <v>29</v>
      </c>
      <c r="D19" s="49"/>
      <c r="E19" s="81">
        <v>9</v>
      </c>
      <c r="F19" s="37"/>
      <c r="G19" s="66"/>
      <c r="H19" s="42"/>
      <c r="I19" s="43"/>
    </row>
    <row r="20" spans="1:9" x14ac:dyDescent="0.15">
      <c r="A20" s="30" t="s">
        <v>30</v>
      </c>
      <c r="D20" s="49"/>
      <c r="E20" s="81">
        <v>10</v>
      </c>
      <c r="F20" s="37"/>
      <c r="G20" s="66"/>
      <c r="H20" s="42"/>
      <c r="I20" s="43"/>
    </row>
    <row r="21" spans="1:9" x14ac:dyDescent="0.15">
      <c r="A21" s="30" t="s">
        <v>31</v>
      </c>
      <c r="D21" s="49"/>
      <c r="E21" s="81">
        <v>11</v>
      </c>
      <c r="F21" s="37"/>
      <c r="G21" s="66"/>
      <c r="H21" s="42"/>
      <c r="I21" s="43"/>
    </row>
    <row r="22" spans="1:9" x14ac:dyDescent="0.15">
      <c r="A22" s="30" t="s">
        <v>32</v>
      </c>
      <c r="D22" s="49"/>
      <c r="E22" s="81">
        <v>12</v>
      </c>
      <c r="F22" s="37"/>
      <c r="G22" s="66"/>
      <c r="H22" s="42"/>
      <c r="I22" s="43"/>
    </row>
    <row r="23" spans="1:9" x14ac:dyDescent="0.15">
      <c r="A23" s="30" t="s">
        <v>33</v>
      </c>
      <c r="D23" s="49"/>
      <c r="E23" s="81">
        <v>13</v>
      </c>
      <c r="F23" s="37"/>
      <c r="G23" s="66"/>
      <c r="H23" s="42"/>
      <c r="I23" s="43"/>
    </row>
    <row r="24" spans="1:9" x14ac:dyDescent="0.15">
      <c r="A24" s="30" t="s">
        <v>34</v>
      </c>
      <c r="D24" s="49"/>
      <c r="E24" s="81">
        <v>14</v>
      </c>
      <c r="F24" s="37"/>
      <c r="G24" s="66"/>
      <c r="H24" s="42"/>
      <c r="I24" s="43"/>
    </row>
    <row r="25" spans="1:9" x14ac:dyDescent="0.15">
      <c r="A25" s="30" t="s">
        <v>35</v>
      </c>
      <c r="D25" s="49"/>
      <c r="E25" s="81">
        <v>15</v>
      </c>
      <c r="F25" s="37"/>
      <c r="G25" s="66"/>
      <c r="H25" s="42"/>
      <c r="I25" s="43"/>
    </row>
    <row r="26" spans="1:9" x14ac:dyDescent="0.15">
      <c r="A26" s="30" t="s">
        <v>36</v>
      </c>
      <c r="D26" s="49"/>
      <c r="E26" s="81">
        <v>16</v>
      </c>
      <c r="F26" s="37"/>
      <c r="G26" s="66"/>
      <c r="H26" s="42"/>
      <c r="I26" s="43"/>
    </row>
    <row r="27" spans="1:9" x14ac:dyDescent="0.15">
      <c r="D27" s="49"/>
      <c r="E27" s="81">
        <v>17</v>
      </c>
      <c r="F27" s="37"/>
      <c r="G27" s="66"/>
      <c r="H27" s="42"/>
      <c r="I27" s="43"/>
    </row>
    <row r="28" spans="1:9" ht="14.25" thickBot="1" x14ac:dyDescent="0.2">
      <c r="A28" s="30">
        <v>3</v>
      </c>
      <c r="D28" s="50"/>
      <c r="E28" s="82">
        <v>18</v>
      </c>
      <c r="F28" s="38"/>
      <c r="G28" s="67"/>
      <c r="H28" s="44"/>
      <c r="I28" s="45"/>
    </row>
    <row r="29" spans="1:9" ht="14.25" thickBot="1" x14ac:dyDescent="0.2">
      <c r="A29" s="30">
        <v>2</v>
      </c>
      <c r="D29" s="34"/>
      <c r="E29" s="89" t="s">
        <v>18</v>
      </c>
      <c r="F29" s="39"/>
      <c r="G29" s="56"/>
      <c r="H29" s="35"/>
      <c r="I29" s="51"/>
    </row>
    <row r="30" spans="1:9" x14ac:dyDescent="0.15">
      <c r="A30" s="30">
        <v>1</v>
      </c>
    </row>
  </sheetData>
  <sheetProtection algorithmName="SHA-512" hashValue="MFLIk9aJMf+4rTkTcxftGACWTeRjp9FwtmJsQKv7JfZb+LSRoVOki2zqrv1JfMi82AiXCix5UGjnqUhyXNhuZg==" saltValue="00ydRtvJ+N9LmQ9UqUbFcw==" spinCount="100000" sheet="1" selectLockedCells="1"/>
  <mergeCells count="9">
    <mergeCell ref="H9:I9"/>
    <mergeCell ref="E3:F3"/>
    <mergeCell ref="H3:I3"/>
    <mergeCell ref="E2:F2"/>
    <mergeCell ref="H2:I2"/>
    <mergeCell ref="H5:I5"/>
    <mergeCell ref="H6:I6"/>
    <mergeCell ref="H8:I8"/>
    <mergeCell ref="H7:I7"/>
  </mergeCells>
  <phoneticPr fontId="1"/>
  <dataValidations count="5">
    <dataValidation type="list" allowBlank="1" showInputMessage="1" showErrorMessage="1" sqref="D11:D29" xr:uid="{00000000-0002-0000-0300-000000000000}">
      <formula1>$A$12</formula1>
    </dataValidation>
    <dataValidation type="list" allowBlank="1" showInputMessage="1" showErrorMessage="1" sqref="I11:I29" xr:uid="{00000000-0002-0000-0300-000001000000}">
      <formula1>$A$28:$A$30</formula1>
    </dataValidation>
    <dataValidation type="list" allowBlank="1" showInputMessage="1" showErrorMessage="1" sqref="H11:H28" xr:uid="{00000000-0002-0000-0300-000002000000}">
      <formula1>$A$14:$A$27</formula1>
    </dataValidation>
    <dataValidation type="list" allowBlank="1" showInputMessage="1" showErrorMessage="1" sqref="D7:D8" xr:uid="{00000000-0002-0000-0300-000003000000}">
      <formula1>$A$6:$A$10</formula1>
    </dataValidation>
    <dataValidation type="list" allowBlank="1" showInputMessage="1" showErrorMessage="1" sqref="D6 D9" xr:uid="{1C0F885D-7493-4BBC-8804-8EA61FC01DC0}">
      <formula1>$A$5:$A$8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/>
  </sheetPr>
  <dimension ref="A1:M34"/>
  <sheetViews>
    <sheetView showGridLines="0" topLeftCell="D1" zoomScale="75" zoomScaleNormal="75" workbookViewId="0">
      <selection activeCell="K2" sqref="K2:M2"/>
    </sheetView>
  </sheetViews>
  <sheetFormatPr defaultRowHeight="14.25" x14ac:dyDescent="0.15"/>
  <cols>
    <col min="1" max="1" width="9" style="1" hidden="1" customWidth="1"/>
    <col min="2" max="2" width="10" style="1" hidden="1" customWidth="1"/>
    <col min="3" max="3" width="9" style="1" hidden="1" customWidth="1"/>
    <col min="4" max="4" width="9" style="1"/>
    <col min="5" max="5" width="12.5" style="1" customWidth="1"/>
    <col min="6" max="6" width="4.25" style="1" customWidth="1"/>
    <col min="7" max="7" width="9.875" style="1" customWidth="1"/>
    <col min="8" max="8" width="6.125" style="1" customWidth="1"/>
    <col min="9" max="9" width="9.875" style="1" customWidth="1"/>
    <col min="10" max="10" width="4.375" style="1" customWidth="1"/>
    <col min="11" max="11" width="14.25" style="1" customWidth="1"/>
    <col min="12" max="12" width="12.5" style="1" customWidth="1"/>
    <col min="13" max="16" width="9" style="1"/>
    <col min="17" max="17" width="10" style="1" bestFit="1" customWidth="1"/>
    <col min="18" max="16384" width="9" style="1"/>
  </cols>
  <sheetData>
    <row r="1" spans="1:13" ht="24.75" customHeight="1" thickBot="1" x14ac:dyDescent="0.2">
      <c r="E1" s="182" t="s">
        <v>19</v>
      </c>
      <c r="F1" s="182"/>
      <c r="G1" s="182"/>
      <c r="H1" s="182"/>
      <c r="I1" s="182"/>
      <c r="J1" s="182"/>
      <c r="K1" s="182"/>
      <c r="L1" s="182"/>
      <c r="M1" s="182"/>
    </row>
    <row r="2" spans="1:13" ht="24.75" customHeight="1" x14ac:dyDescent="0.15">
      <c r="E2" s="2" t="s">
        <v>9</v>
      </c>
      <c r="F2" s="183" t="str">
        <f>IF('合同チーム(2校入力用)'!A2="","",'合同チーム(2校入力用)'!A2)</f>
        <v/>
      </c>
      <c r="G2" s="184"/>
      <c r="H2" s="184"/>
      <c r="I2" s="184"/>
      <c r="J2" s="185"/>
      <c r="K2" s="183" t="str">
        <f>IF('合同チーム(2校入力用)'!A3="","",'合同チーム(2校入力用)'!A3)</f>
        <v/>
      </c>
      <c r="L2" s="186"/>
      <c r="M2" s="187"/>
    </row>
    <row r="3" spans="1:13" ht="24.75" customHeight="1" thickBot="1" x14ac:dyDescent="0.2">
      <c r="E3" s="3" t="s">
        <v>10</v>
      </c>
      <c r="F3" s="52"/>
      <c r="G3" s="188" t="str">
        <f>IF('合同チーム(2校入力用)'!B2="","",'合同チーム(2校入力用)'!B2)</f>
        <v/>
      </c>
      <c r="H3" s="188"/>
      <c r="I3" s="188"/>
      <c r="J3" s="76" t="s">
        <v>37</v>
      </c>
      <c r="K3" s="190" t="str">
        <f>IF('合同チーム(2校入力用)'!B3="","",'合同チーム(2校入力用)'!B3)&amp;"　印　"</f>
        <v>　印　</v>
      </c>
      <c r="L3" s="191"/>
      <c r="M3" s="192"/>
    </row>
    <row r="4" spans="1:13" ht="24.75" customHeight="1" x14ac:dyDescent="0.15">
      <c r="G4" s="189"/>
      <c r="H4" s="189"/>
      <c r="I4" s="189"/>
    </row>
    <row r="5" spans="1:13" ht="24.75" customHeight="1" thickBot="1" x14ac:dyDescent="0.2">
      <c r="E5" s="1" t="s">
        <v>0</v>
      </c>
    </row>
    <row r="6" spans="1:13" ht="24.75" customHeight="1" thickBot="1" x14ac:dyDescent="0.2">
      <c r="E6" s="15"/>
      <c r="F6" s="165" t="s">
        <v>6</v>
      </c>
      <c r="G6" s="165"/>
      <c r="H6" s="165"/>
      <c r="I6" s="165"/>
      <c r="J6" s="165"/>
      <c r="K6" s="69" t="s">
        <v>7</v>
      </c>
      <c r="L6" s="16"/>
      <c r="M6" s="17"/>
    </row>
    <row r="7" spans="1:13" ht="24.75" customHeight="1" x14ac:dyDescent="0.15">
      <c r="A7" s="1" t="str">
        <f>IF('合同チーム(2校入力用)'!F6="","",LEFT('合同チーム(2校入力用)'!F6,FIND(" ",SUBSTITUTE('合同チーム(2校入力用)'!F6,"　"," "))-1))</f>
        <v/>
      </c>
      <c r="B7" s="1" t="str">
        <f>IF('合同チーム(2校入力用)'!F6="","",MID('合同チーム(2校入力用)'!F6,FIND(" ",SUBSTITUTE('合同チーム(2校入力用)'!F6,"　"," "))+1,LEN('合同チーム(2校入力用)'!F6)))</f>
        <v/>
      </c>
      <c r="E7" s="12" t="s">
        <v>12</v>
      </c>
      <c r="F7" s="13"/>
      <c r="G7" s="57" t="str">
        <f t="shared" ref="G7:G10" si="0">IF(LEN(A7)=1,A7,IF(LEN(A7)=2,MID(A7,1,1)&amp;"　　　　 　"&amp;MID(A7,2,1),IF(LEN(A7)=3,MID(A7,1,1)&amp;"　　"&amp;MID(A7,2,1)&amp;"　　"&amp;MID(A7,3,1),IF(LEN(A7)=4,MID(A7,1,1)&amp;"　"&amp;MID(A7,2,1)&amp;"　"&amp;MID(A7,3,1)&amp;"　"&amp;MID(A7,4,1),A7))))</f>
        <v/>
      </c>
      <c r="H7" s="13"/>
      <c r="I7" s="14" t="str">
        <f>IF(LEN(B7)=1,"　　"&amp;B7,B7)</f>
        <v/>
      </c>
      <c r="J7" s="13"/>
      <c r="K7" s="70" t="str">
        <f>IF('合同チーム(2校入力用)'!G6="","",'合同チーム(2校入力用)'!G6)</f>
        <v/>
      </c>
      <c r="L7" s="166" t="str">
        <f>IF('合同チーム(2校入力用)'!D6="","",IF('合同チーム(2校入力用)'!D6="部活動指導員","※部活動指導員",""))</f>
        <v/>
      </c>
      <c r="M7" s="167"/>
    </row>
    <row r="8" spans="1:13" ht="24.75" customHeight="1" x14ac:dyDescent="0.15">
      <c r="A8" s="1" t="str">
        <f>IF('合同チーム(2校入力用)'!F7="","",LEFT('合同チーム(2校入力用)'!F7,FIND(" ",SUBSTITUTE('合同チーム(2校入力用)'!F7,"　"," "))-1))</f>
        <v/>
      </c>
      <c r="B8" s="1" t="str">
        <f>IF('合同チーム(2校入力用)'!F7="","",MID('合同チーム(2校入力用)'!F7,FIND(" ",SUBSTITUTE('合同チーム(2校入力用)'!F7,"　"," "))+1,LEN('合同チーム(2校入力用)'!F7)))</f>
        <v/>
      </c>
      <c r="E8" s="8" t="s">
        <v>2</v>
      </c>
      <c r="F8" s="4"/>
      <c r="G8" s="58" t="str">
        <f t="shared" ref="G8" si="1">IF(LEN(A8)=1,A8,IF(LEN(A8)=2,MID(A8,1,1)&amp;"　　　　 　"&amp;MID(A8,2,1),IF(LEN(A8)=3,MID(A8,1,1)&amp;"　　"&amp;MID(A8,2,1)&amp;"　　"&amp;MID(A8,3,1),IF(LEN(A8)=4,MID(A8,1,1)&amp;"　"&amp;MID(A8,2,1)&amp;"　"&amp;MID(A8,3,1)&amp;"　"&amp;MID(A8,4,1),A8))))</f>
        <v/>
      </c>
      <c r="H8" s="4"/>
      <c r="I8" s="5" t="str">
        <f t="shared" ref="I8" si="2">IF(LEN(B8)=1,"　　"&amp;B8,B8)</f>
        <v/>
      </c>
      <c r="J8" s="4"/>
      <c r="K8" s="71" t="str">
        <f>IF('合同チーム(2校入力用)'!G7="","",'合同チーム(2校入力用)'!G7)</f>
        <v/>
      </c>
      <c r="L8" s="148" t="str">
        <f>IF('合同チーム(2校入力用)'!D7="","",IF('合同チーム(2校入力用)'!D7="外部","※外部コーチ",""))</f>
        <v/>
      </c>
      <c r="M8" s="149"/>
    </row>
    <row r="9" spans="1:13" ht="24.75" customHeight="1" x14ac:dyDescent="0.15">
      <c r="A9" s="1" t="str">
        <f>IF('合同チーム(2校入力用)'!F8="","",LEFT('合同チーム(2校入力用)'!F8,FIND(" ",SUBSTITUTE('合同チーム(2校入力用)'!F8,"　"," "))-1))</f>
        <v/>
      </c>
      <c r="B9" s="1" t="str">
        <f>IF('合同チーム(2校入力用)'!F8="","",MID('合同チーム(2校入力用)'!F8,FIND(" ",SUBSTITUTE('合同チーム(2校入力用)'!F8,"　"," "))+1,LEN('合同チーム(2校入力用)'!F8)))</f>
        <v/>
      </c>
      <c r="E9" s="8" t="s">
        <v>2</v>
      </c>
      <c r="F9" s="4"/>
      <c r="G9" s="58" t="str">
        <f t="shared" si="0"/>
        <v/>
      </c>
      <c r="H9" s="4"/>
      <c r="I9" s="5" t="str">
        <f t="shared" ref="I9:I30" si="3">IF(LEN(B9)=1,"　　"&amp;B9,B9)</f>
        <v/>
      </c>
      <c r="J9" s="4"/>
      <c r="K9" s="71" t="str">
        <f>IF('合同チーム(2校入力用)'!G8="","",'合同チーム(2校入力用)'!G8)</f>
        <v/>
      </c>
      <c r="L9" s="53" t="str">
        <f>IF('合同チーム(2校入力用)'!D8="","",IF('合同チーム(2校入力用)'!D8="外部","※外部コーチ",""))</f>
        <v/>
      </c>
      <c r="M9" s="54"/>
    </row>
    <row r="10" spans="1:13" ht="24.75" customHeight="1" thickBot="1" x14ac:dyDescent="0.2">
      <c r="A10" s="1" t="str">
        <f>IF('合同チーム(2校入力用)'!F9="","",LEFT('合同チーム(2校入力用)'!F9,FIND(" ",SUBSTITUTE('合同チーム(2校入力用)'!F9,"　"," "))-1))</f>
        <v/>
      </c>
      <c r="B10" s="1" t="str">
        <f>IF('合同チーム(2校入力用)'!F9="","",MID('合同チーム(2校入力用)'!F9,FIND(" ",SUBSTITUTE('合同チーム(2校入力用)'!F9,"　"," "))+1,LEN('合同チーム(2校入力用)'!F9)))</f>
        <v/>
      </c>
      <c r="E10" s="9" t="s">
        <v>53</v>
      </c>
      <c r="F10" s="6"/>
      <c r="G10" s="59" t="str">
        <f t="shared" si="0"/>
        <v/>
      </c>
      <c r="H10" s="6"/>
      <c r="I10" s="55" t="str">
        <f t="shared" si="3"/>
        <v/>
      </c>
      <c r="J10" s="6"/>
      <c r="K10" s="72" t="str">
        <f>IF('合同チーム(2校入力用)'!G9="","",'合同チーム(2校入力用)'!G9)</f>
        <v/>
      </c>
      <c r="L10" s="193"/>
      <c r="M10" s="194"/>
    </row>
    <row r="11" spans="1:13" ht="24.75" customHeight="1" thickBot="1" x14ac:dyDescent="0.2">
      <c r="E11" s="20" t="s">
        <v>3</v>
      </c>
      <c r="F11" s="165" t="s">
        <v>6</v>
      </c>
      <c r="G11" s="165"/>
      <c r="H11" s="165"/>
      <c r="I11" s="165"/>
      <c r="J11" s="165"/>
      <c r="K11" s="69" t="s">
        <v>7</v>
      </c>
      <c r="L11" s="21" t="s">
        <v>4</v>
      </c>
      <c r="M11" s="22" t="s">
        <v>5</v>
      </c>
    </row>
    <row r="12" spans="1:13" ht="24.75" customHeight="1" x14ac:dyDescent="0.15">
      <c r="A12" s="1" t="str">
        <f>IF('合同チーム(2校入力用)'!F11="","",LEFT('合同チーム(2校入力用)'!F11,FIND(" ",SUBSTITUTE('合同チーム(2校入力用)'!F11,"　"," "))-1))</f>
        <v/>
      </c>
      <c r="B12" s="1" t="str">
        <f>IF('合同チーム(2校入力用)'!F11="","",MID('合同チーム(2校入力用)'!F11,FIND(" ",SUBSTITUTE('合同チーム(2校入力用)'!F11,"　"," "))+1,LEN('合同チーム(2校入力用)'!F11)))</f>
        <v/>
      </c>
      <c r="E12" s="12">
        <f>IF('合同チーム(2校入力用)'!D11="○","①",ROW()-11)</f>
        <v>1</v>
      </c>
      <c r="F12" s="13"/>
      <c r="G12" s="57" t="str">
        <f t="shared" ref="G12:G13" si="4">IF(LEN(A12)=1,A12,IF(LEN(A12)=2,MID(A12,1,1)&amp;"　　　　 　"&amp;MID(A12,2,1),IF(LEN(A12)=3,MID(A12,1,1)&amp;"　　"&amp;MID(A12,2,1)&amp;"　　"&amp;MID(A12,3,1),IF(LEN(A12)=4,MID(A12,1,1)&amp;"　"&amp;MID(A12,2,1)&amp;"　"&amp;MID(A12,3,1)&amp;"　"&amp;MID(A12,4,1),A12))))</f>
        <v/>
      </c>
      <c r="H12" s="13"/>
      <c r="I12" s="14" t="str">
        <f t="shared" si="3"/>
        <v/>
      </c>
      <c r="J12" s="13"/>
      <c r="K12" s="73" t="str">
        <f>IF('合同チーム(2校入力用)'!G11="","",'合同チーム(2校入力用)'!G11)</f>
        <v/>
      </c>
      <c r="L12" s="18" t="str">
        <f>IF('合同チーム(2校入力用)'!H11="","",'合同チーム(2校入力用)'!H11)</f>
        <v/>
      </c>
      <c r="M12" s="19" t="str">
        <f>IF('合同チーム(2校入力用)'!I11="","",'合同チーム(2校入力用)'!I11)</f>
        <v/>
      </c>
    </row>
    <row r="13" spans="1:13" ht="24.75" customHeight="1" x14ac:dyDescent="0.15">
      <c r="A13" s="1" t="str">
        <f>IF('合同チーム(2校入力用)'!F12="","",LEFT('合同チーム(2校入力用)'!F12,FIND(" ",SUBSTITUTE('合同チーム(2校入力用)'!F12,"　"," "))-1))</f>
        <v/>
      </c>
      <c r="B13" s="1" t="str">
        <f>IF('合同チーム(2校入力用)'!F12="","",MID('合同チーム(2校入力用)'!F12,FIND(" ",SUBSTITUTE('合同チーム(2校入力用)'!F12,"　"," "))+1,LEN('合同チーム(2校入力用)'!F12)))</f>
        <v/>
      </c>
      <c r="E13" s="8">
        <f>IF('合同チーム(2校入力用)'!D12="○","②",ROW()-11)</f>
        <v>2</v>
      </c>
      <c r="F13" s="4"/>
      <c r="G13" s="58" t="str">
        <f t="shared" si="4"/>
        <v/>
      </c>
      <c r="H13" s="4"/>
      <c r="I13" s="5" t="str">
        <f t="shared" si="3"/>
        <v/>
      </c>
      <c r="J13" s="4"/>
      <c r="K13" s="74" t="str">
        <f>IF('合同チーム(2校入力用)'!G12="","",'合同チーム(2校入力用)'!G12)</f>
        <v/>
      </c>
      <c r="L13" s="18" t="str">
        <f>IF('合同チーム(2校入力用)'!H12="","",'合同チーム(2校入力用)'!H12)</f>
        <v/>
      </c>
      <c r="M13" s="11" t="str">
        <f>IF('合同チーム(2校入力用)'!I12="","",'合同チーム(2校入力用)'!I12)</f>
        <v/>
      </c>
    </row>
    <row r="14" spans="1:13" ht="24.75" customHeight="1" x14ac:dyDescent="0.15">
      <c r="A14" s="1" t="str">
        <f>IF('合同チーム(2校入力用)'!F13="","",LEFT('合同チーム(2校入力用)'!F13,FIND(" ",SUBSTITUTE('合同チーム(2校入力用)'!F13,"　"," "))-1))</f>
        <v/>
      </c>
      <c r="B14" s="1" t="str">
        <f>IF('合同チーム(2校入力用)'!F13="","",MID('合同チーム(2校入力用)'!F13,FIND(" ",SUBSTITUTE('合同チーム(2校入力用)'!F13,"　"," "))+1,LEN('合同チーム(2校入力用)'!F13)))</f>
        <v/>
      </c>
      <c r="E14" s="8">
        <f>IF('合同チーム(2校入力用)'!D13="○","③",ROW()-11)</f>
        <v>3</v>
      </c>
      <c r="F14" s="4"/>
      <c r="G14" s="58" t="str">
        <f>IF(LEN(A14)=1,A14,IF(LEN(A14)=2,MID(A14,1,1)&amp;"　　　　 　"&amp;MID(A14,2,1),IF(LEN(A14)=3,MID(A14,1,1)&amp;"　　"&amp;MID(A14,2,1)&amp;"　　"&amp;MID(A14,3,1),IF(LEN(A14)=4,MID(A14,1,1)&amp;"　"&amp;MID(A14,2,1)&amp;"　"&amp;MID(A14,3,1)&amp;"　"&amp;MID(A14,4,1),A14))))</f>
        <v/>
      </c>
      <c r="H14" s="4"/>
      <c r="I14" s="5" t="str">
        <f t="shared" si="3"/>
        <v/>
      </c>
      <c r="J14" s="4"/>
      <c r="K14" s="74" t="str">
        <f>IF('合同チーム(2校入力用)'!G13="","",'合同チーム(2校入力用)'!G13)</f>
        <v/>
      </c>
      <c r="L14" s="18" t="str">
        <f>IF('合同チーム(2校入力用)'!H13="","",'合同チーム(2校入力用)'!H13)</f>
        <v/>
      </c>
      <c r="M14" s="11" t="str">
        <f>IF('合同チーム(2校入力用)'!I13="","",'合同チーム(2校入力用)'!I13)</f>
        <v/>
      </c>
    </row>
    <row r="15" spans="1:13" ht="24.75" customHeight="1" x14ac:dyDescent="0.15">
      <c r="A15" s="1" t="str">
        <f>IF('合同チーム(2校入力用)'!F14="","",LEFT('合同チーム(2校入力用)'!F14,FIND(" ",SUBSTITUTE('合同チーム(2校入力用)'!F14,"　"," "))-1))</f>
        <v/>
      </c>
      <c r="B15" s="1" t="str">
        <f>IF('合同チーム(2校入力用)'!F14="","",MID('合同チーム(2校入力用)'!F14,FIND(" ",SUBSTITUTE('合同チーム(2校入力用)'!F14,"　"," "))+1,LEN('合同チーム(2校入力用)'!F14)))</f>
        <v/>
      </c>
      <c r="E15" s="8">
        <f>IF('合同チーム(2校入力用)'!D14="○","④",ROW()-11)</f>
        <v>4</v>
      </c>
      <c r="F15" s="4"/>
      <c r="G15" s="58" t="str">
        <f t="shared" ref="G15:G30" si="5">IF(LEN(A15)=1,A15,IF(LEN(A15)=2,MID(A15,1,1)&amp;"　　　　 　"&amp;MID(A15,2,1),IF(LEN(A15)=3,MID(A15,1,1)&amp;"　　"&amp;MID(A15,2,1)&amp;"　　"&amp;MID(A15,3,1),IF(LEN(A15)=4,MID(A15,1,1)&amp;"　"&amp;MID(A15,2,1)&amp;"　"&amp;MID(A15,3,1)&amp;"　"&amp;MID(A15,4,1),A15))))</f>
        <v/>
      </c>
      <c r="H15" s="4"/>
      <c r="I15" s="5" t="str">
        <f t="shared" si="3"/>
        <v/>
      </c>
      <c r="J15" s="4"/>
      <c r="K15" s="74" t="str">
        <f>IF('合同チーム(2校入力用)'!G14="","",'合同チーム(2校入力用)'!G14)</f>
        <v/>
      </c>
      <c r="L15" s="18" t="str">
        <f>IF('合同チーム(2校入力用)'!H14="","",'合同チーム(2校入力用)'!H14)</f>
        <v/>
      </c>
      <c r="M15" s="11" t="str">
        <f>IF('合同チーム(2校入力用)'!I14="","",'合同チーム(2校入力用)'!I14)</f>
        <v/>
      </c>
    </row>
    <row r="16" spans="1:13" ht="24.75" customHeight="1" x14ac:dyDescent="0.15">
      <c r="A16" s="1" t="str">
        <f>IF('合同チーム(2校入力用)'!F15="","",LEFT('合同チーム(2校入力用)'!F15,FIND(" ",SUBSTITUTE('合同チーム(2校入力用)'!F15,"　"," "))-1))</f>
        <v/>
      </c>
      <c r="B16" s="1" t="str">
        <f>IF('合同チーム(2校入力用)'!F15="","",MID('合同チーム(2校入力用)'!F15,FIND(" ",SUBSTITUTE('合同チーム(2校入力用)'!F15,"　"," "))+1,LEN('合同チーム(2校入力用)'!F15)))</f>
        <v/>
      </c>
      <c r="E16" s="8">
        <f>IF('合同チーム(2校入力用)'!D15="○","⑤",ROW()-11)</f>
        <v>5</v>
      </c>
      <c r="F16" s="4"/>
      <c r="G16" s="58" t="str">
        <f t="shared" si="5"/>
        <v/>
      </c>
      <c r="H16" s="4"/>
      <c r="I16" s="5" t="str">
        <f t="shared" si="3"/>
        <v/>
      </c>
      <c r="J16" s="4"/>
      <c r="K16" s="74" t="str">
        <f>IF('合同チーム(2校入力用)'!G15="","",'合同チーム(2校入力用)'!G15)</f>
        <v/>
      </c>
      <c r="L16" s="18" t="str">
        <f>IF('合同チーム(2校入力用)'!H15="","",'合同チーム(2校入力用)'!H15)</f>
        <v/>
      </c>
      <c r="M16" s="11" t="str">
        <f>IF('合同チーム(2校入力用)'!I15="","",'合同チーム(2校入力用)'!I15)</f>
        <v/>
      </c>
    </row>
    <row r="17" spans="1:13" ht="24.75" customHeight="1" x14ac:dyDescent="0.15">
      <c r="A17" s="1" t="str">
        <f>IF('合同チーム(2校入力用)'!F16="","",LEFT('合同チーム(2校入力用)'!F16,FIND(" ",SUBSTITUTE('合同チーム(2校入力用)'!F16,"　"," "))-1))</f>
        <v/>
      </c>
      <c r="B17" s="1" t="str">
        <f>IF('合同チーム(2校入力用)'!F16="","",MID('合同チーム(2校入力用)'!F16,FIND(" ",SUBSTITUTE('合同チーム(2校入力用)'!F16,"　"," "))+1,LEN('合同チーム(2校入力用)'!F16)))</f>
        <v/>
      </c>
      <c r="E17" s="8">
        <f>IF('合同チーム(2校入力用)'!D16="○","⑥",ROW()-11)</f>
        <v>6</v>
      </c>
      <c r="F17" s="4"/>
      <c r="G17" s="58" t="str">
        <f t="shared" si="5"/>
        <v/>
      </c>
      <c r="H17" s="4"/>
      <c r="I17" s="5" t="str">
        <f t="shared" si="3"/>
        <v/>
      </c>
      <c r="J17" s="4"/>
      <c r="K17" s="74" t="str">
        <f>IF('合同チーム(2校入力用)'!G16="","",'合同チーム(2校入力用)'!G16)</f>
        <v/>
      </c>
      <c r="L17" s="18" t="str">
        <f>IF('合同チーム(2校入力用)'!H16="","",'合同チーム(2校入力用)'!H16)</f>
        <v/>
      </c>
      <c r="M17" s="11" t="str">
        <f>IF('合同チーム(2校入力用)'!I16="","",'合同チーム(2校入力用)'!I16)</f>
        <v/>
      </c>
    </row>
    <row r="18" spans="1:13" ht="24.75" customHeight="1" x14ac:dyDescent="0.15">
      <c r="A18" s="1" t="str">
        <f>IF('合同チーム(2校入力用)'!F17="","",LEFT('合同チーム(2校入力用)'!F17,FIND(" ",SUBSTITUTE('合同チーム(2校入力用)'!F17,"　"," "))-1))</f>
        <v/>
      </c>
      <c r="B18" s="1" t="str">
        <f>IF('合同チーム(2校入力用)'!F17="","",MID('合同チーム(2校入力用)'!F17,FIND(" ",SUBSTITUTE('合同チーム(2校入力用)'!F17,"　"," "))+1,LEN('合同チーム(2校入力用)'!F17)))</f>
        <v/>
      </c>
      <c r="E18" s="8">
        <f>IF('合同チーム(2校入力用)'!D17="○","⑦",ROW()-11)</f>
        <v>7</v>
      </c>
      <c r="F18" s="4"/>
      <c r="G18" s="58" t="str">
        <f t="shared" si="5"/>
        <v/>
      </c>
      <c r="H18" s="4"/>
      <c r="I18" s="5" t="str">
        <f t="shared" si="3"/>
        <v/>
      </c>
      <c r="J18" s="4"/>
      <c r="K18" s="74" t="str">
        <f>IF('合同チーム(2校入力用)'!G17="","",'合同チーム(2校入力用)'!G17)</f>
        <v/>
      </c>
      <c r="L18" s="18" t="str">
        <f>IF('合同チーム(2校入力用)'!H17="","",'合同チーム(2校入力用)'!H17)</f>
        <v/>
      </c>
      <c r="M18" s="11" t="str">
        <f>IF('合同チーム(2校入力用)'!I17="","",'合同チーム(2校入力用)'!I17)</f>
        <v/>
      </c>
    </row>
    <row r="19" spans="1:13" ht="24.75" customHeight="1" x14ac:dyDescent="0.15">
      <c r="A19" s="1" t="str">
        <f>IF('合同チーム(2校入力用)'!F18="","",LEFT('合同チーム(2校入力用)'!F18,FIND(" ",SUBSTITUTE('合同チーム(2校入力用)'!F18,"　"," "))-1))</f>
        <v/>
      </c>
      <c r="B19" s="1" t="str">
        <f>IF('合同チーム(2校入力用)'!F18="","",MID('合同チーム(2校入力用)'!F18,FIND(" ",SUBSTITUTE('合同チーム(2校入力用)'!F18,"　"," "))+1,LEN('合同チーム(2校入力用)'!F18)))</f>
        <v/>
      </c>
      <c r="E19" s="8">
        <f>IF('合同チーム(2校入力用)'!D18="○","⑧",ROW()-11)</f>
        <v>8</v>
      </c>
      <c r="F19" s="4"/>
      <c r="G19" s="58" t="str">
        <f t="shared" si="5"/>
        <v/>
      </c>
      <c r="H19" s="4"/>
      <c r="I19" s="5" t="str">
        <f t="shared" si="3"/>
        <v/>
      </c>
      <c r="J19" s="4"/>
      <c r="K19" s="74" t="str">
        <f>IF('合同チーム(2校入力用)'!G18="","",'合同チーム(2校入力用)'!G18)</f>
        <v/>
      </c>
      <c r="L19" s="18" t="str">
        <f>IF('合同チーム(2校入力用)'!H18="","",'合同チーム(2校入力用)'!H18)</f>
        <v/>
      </c>
      <c r="M19" s="11" t="str">
        <f>IF('合同チーム(2校入力用)'!I18="","",'合同チーム(2校入力用)'!I18)</f>
        <v/>
      </c>
    </row>
    <row r="20" spans="1:13" ht="24.75" customHeight="1" x14ac:dyDescent="0.15">
      <c r="A20" s="1" t="str">
        <f>IF('合同チーム(2校入力用)'!F19="","",LEFT('合同チーム(2校入力用)'!F19,FIND(" ",SUBSTITUTE('合同チーム(2校入力用)'!F19,"　"," "))-1))</f>
        <v/>
      </c>
      <c r="B20" s="1" t="str">
        <f>IF('合同チーム(2校入力用)'!F19="","",MID('合同チーム(2校入力用)'!F19,FIND(" ",SUBSTITUTE('合同チーム(2校入力用)'!F19,"　"," "))+1,LEN('合同チーム(2校入力用)'!F19)))</f>
        <v/>
      </c>
      <c r="E20" s="8">
        <f>IF('合同チーム(2校入力用)'!D19="○","⑨",ROW()-11)</f>
        <v>9</v>
      </c>
      <c r="F20" s="4"/>
      <c r="G20" s="58" t="str">
        <f t="shared" si="5"/>
        <v/>
      </c>
      <c r="H20" s="4"/>
      <c r="I20" s="5" t="str">
        <f t="shared" si="3"/>
        <v/>
      </c>
      <c r="J20" s="4"/>
      <c r="K20" s="74" t="str">
        <f>IF('合同チーム(2校入力用)'!G19="","",'合同チーム(2校入力用)'!G19)</f>
        <v/>
      </c>
      <c r="L20" s="18" t="str">
        <f>IF('合同チーム(2校入力用)'!H19="","",'合同チーム(2校入力用)'!H19)</f>
        <v/>
      </c>
      <c r="M20" s="11" t="str">
        <f>IF('合同チーム(2校入力用)'!I19="","",'合同チーム(2校入力用)'!I19)</f>
        <v/>
      </c>
    </row>
    <row r="21" spans="1:13" ht="24.75" customHeight="1" x14ac:dyDescent="0.15">
      <c r="A21" s="1" t="str">
        <f>IF('合同チーム(2校入力用)'!F20="","",LEFT('合同チーム(2校入力用)'!F20,FIND(" ",SUBSTITUTE('合同チーム(2校入力用)'!F20,"　"," "))-1))</f>
        <v/>
      </c>
      <c r="B21" s="1" t="str">
        <f>IF('合同チーム(2校入力用)'!F20="","",MID('合同チーム(2校入力用)'!F20,FIND(" ",SUBSTITUTE('合同チーム(2校入力用)'!F20,"　"," "))+1,LEN('合同チーム(2校入力用)'!F20)))</f>
        <v/>
      </c>
      <c r="E21" s="8">
        <f>IF('合同チーム(2校入力用)'!D20="○","⑩",ROW()-11)</f>
        <v>10</v>
      </c>
      <c r="F21" s="4"/>
      <c r="G21" s="58" t="str">
        <f t="shared" si="5"/>
        <v/>
      </c>
      <c r="H21" s="4"/>
      <c r="I21" s="5" t="str">
        <f t="shared" si="3"/>
        <v/>
      </c>
      <c r="J21" s="4"/>
      <c r="K21" s="74" t="str">
        <f>IF('合同チーム(2校入力用)'!G20="","",'合同チーム(2校入力用)'!G20)</f>
        <v/>
      </c>
      <c r="L21" s="18" t="str">
        <f>IF('合同チーム(2校入力用)'!H20="","",'合同チーム(2校入力用)'!H20)</f>
        <v/>
      </c>
      <c r="M21" s="11" t="str">
        <f>IF('合同チーム(2校入力用)'!I20="","",'合同チーム(2校入力用)'!I20)</f>
        <v/>
      </c>
    </row>
    <row r="22" spans="1:13" ht="24.75" customHeight="1" x14ac:dyDescent="0.15">
      <c r="A22" s="1" t="str">
        <f>IF('合同チーム(2校入力用)'!F21="","",LEFT('合同チーム(2校入力用)'!F21,FIND(" ",SUBSTITUTE('合同チーム(2校入力用)'!F21,"　"," "))-1))</f>
        <v/>
      </c>
      <c r="B22" s="1" t="str">
        <f>IF('合同チーム(2校入力用)'!F21="","",MID('合同チーム(2校入力用)'!F21,FIND(" ",SUBSTITUTE('合同チーム(2校入力用)'!F21,"　"," "))+1,LEN('合同チーム(2校入力用)'!F21)))</f>
        <v/>
      </c>
      <c r="E22" s="8">
        <f>IF('合同チーム(2校入力用)'!D21="○","⑪",ROW()-11)</f>
        <v>11</v>
      </c>
      <c r="F22" s="4"/>
      <c r="G22" s="58" t="str">
        <f t="shared" si="5"/>
        <v/>
      </c>
      <c r="H22" s="4"/>
      <c r="I22" s="5" t="str">
        <f t="shared" si="3"/>
        <v/>
      </c>
      <c r="J22" s="4"/>
      <c r="K22" s="74" t="str">
        <f>IF('合同チーム(2校入力用)'!G21="","",'合同チーム(2校入力用)'!G21)</f>
        <v/>
      </c>
      <c r="L22" s="18" t="str">
        <f>IF('合同チーム(2校入力用)'!H21="","",'合同チーム(2校入力用)'!H21)</f>
        <v/>
      </c>
      <c r="M22" s="11" t="str">
        <f>IF('合同チーム(2校入力用)'!I21="","",'合同チーム(2校入力用)'!I21)</f>
        <v/>
      </c>
    </row>
    <row r="23" spans="1:13" ht="24.75" customHeight="1" x14ac:dyDescent="0.15">
      <c r="A23" s="1" t="str">
        <f>IF('合同チーム(2校入力用)'!F22="","",LEFT('合同チーム(2校入力用)'!F22,FIND(" ",SUBSTITUTE('合同チーム(2校入力用)'!F22,"　"," "))-1))</f>
        <v/>
      </c>
      <c r="B23" s="1" t="str">
        <f>IF('合同チーム(2校入力用)'!F22="","",MID('合同チーム(2校入力用)'!F22,FIND(" ",SUBSTITUTE('合同チーム(2校入力用)'!F22,"　"," "))+1,LEN('合同チーム(2校入力用)'!F22)))</f>
        <v/>
      </c>
      <c r="E23" s="8">
        <f>IF('合同チーム(2校入力用)'!D22="○","⑫",ROW()-11)</f>
        <v>12</v>
      </c>
      <c r="F23" s="4"/>
      <c r="G23" s="58" t="str">
        <f t="shared" si="5"/>
        <v/>
      </c>
      <c r="H23" s="4"/>
      <c r="I23" s="5" t="str">
        <f t="shared" si="3"/>
        <v/>
      </c>
      <c r="J23" s="4"/>
      <c r="K23" s="74" t="str">
        <f>IF('合同チーム(2校入力用)'!G22="","",'合同チーム(2校入力用)'!G22)</f>
        <v/>
      </c>
      <c r="L23" s="18" t="str">
        <f>IF('合同チーム(2校入力用)'!H22="","",'合同チーム(2校入力用)'!H22)</f>
        <v/>
      </c>
      <c r="M23" s="11" t="str">
        <f>IF('合同チーム(2校入力用)'!I22="","",'合同チーム(2校入力用)'!I22)</f>
        <v/>
      </c>
    </row>
    <row r="24" spans="1:13" ht="24.75" customHeight="1" x14ac:dyDescent="0.15">
      <c r="A24" s="1" t="str">
        <f>IF('合同チーム(2校入力用)'!F23="","",LEFT('合同チーム(2校入力用)'!F23,FIND(" ",SUBSTITUTE('合同チーム(2校入力用)'!F23,"　"," "))-1))</f>
        <v/>
      </c>
      <c r="B24" s="1" t="str">
        <f>IF('合同チーム(2校入力用)'!F23="","",MID('合同チーム(2校入力用)'!F23,FIND(" ",SUBSTITUTE('合同チーム(2校入力用)'!F23,"　"," "))+1,LEN('合同チーム(2校入力用)'!F23)))</f>
        <v/>
      </c>
      <c r="E24" s="8">
        <f>IF('合同チーム(2校入力用)'!D23="○","⑬",ROW()-11)</f>
        <v>13</v>
      </c>
      <c r="F24" s="4"/>
      <c r="G24" s="58" t="str">
        <f t="shared" si="5"/>
        <v/>
      </c>
      <c r="H24" s="4"/>
      <c r="I24" s="5" t="str">
        <f t="shared" si="3"/>
        <v/>
      </c>
      <c r="J24" s="4"/>
      <c r="K24" s="74" t="str">
        <f>IF('合同チーム(2校入力用)'!G23="","",'合同チーム(2校入力用)'!G23)</f>
        <v/>
      </c>
      <c r="L24" s="18" t="str">
        <f>IF('合同チーム(2校入力用)'!H23="","",'合同チーム(2校入力用)'!H23)</f>
        <v/>
      </c>
      <c r="M24" s="11" t="str">
        <f>IF('合同チーム(2校入力用)'!I23="","",'合同チーム(2校入力用)'!I23)</f>
        <v/>
      </c>
    </row>
    <row r="25" spans="1:13" ht="24.75" customHeight="1" x14ac:dyDescent="0.15">
      <c r="A25" s="1" t="str">
        <f>IF('合同チーム(2校入力用)'!F24="","",LEFT('合同チーム(2校入力用)'!F24,FIND(" ",SUBSTITUTE('合同チーム(2校入力用)'!F24,"　"," "))-1))</f>
        <v/>
      </c>
      <c r="B25" s="1" t="str">
        <f>IF('合同チーム(2校入力用)'!F24="","",MID('合同チーム(2校入力用)'!F24,FIND(" ",SUBSTITUTE('合同チーム(2校入力用)'!F24,"　"," "))+1,LEN('合同チーム(2校入力用)'!F24)))</f>
        <v/>
      </c>
      <c r="E25" s="8">
        <f>IF('合同チーム(2校入力用)'!D24="○","⑭",ROW()-11)</f>
        <v>14</v>
      </c>
      <c r="F25" s="4"/>
      <c r="G25" s="58" t="str">
        <f t="shared" si="5"/>
        <v/>
      </c>
      <c r="H25" s="4"/>
      <c r="I25" s="5" t="str">
        <f t="shared" si="3"/>
        <v/>
      </c>
      <c r="J25" s="4"/>
      <c r="K25" s="74" t="str">
        <f>IF('合同チーム(2校入力用)'!G24="","",'合同チーム(2校入力用)'!G24)</f>
        <v/>
      </c>
      <c r="L25" s="18" t="str">
        <f>IF('合同チーム(2校入力用)'!H24="","",'合同チーム(2校入力用)'!H24)</f>
        <v/>
      </c>
      <c r="M25" s="11" t="str">
        <f>IF('合同チーム(2校入力用)'!I24="","",'合同チーム(2校入力用)'!I24)</f>
        <v/>
      </c>
    </row>
    <row r="26" spans="1:13" ht="24.75" customHeight="1" x14ac:dyDescent="0.15">
      <c r="A26" s="1" t="str">
        <f>IF('合同チーム(2校入力用)'!F25="","",LEFT('合同チーム(2校入力用)'!F25,FIND(" ",SUBSTITUTE('合同チーム(2校入力用)'!F25,"　"," "))-1))</f>
        <v/>
      </c>
      <c r="B26" s="1" t="str">
        <f>IF('合同チーム(2校入力用)'!F25="","",MID('合同チーム(2校入力用)'!F25,FIND(" ",SUBSTITUTE('合同チーム(2校入力用)'!F25,"　"," "))+1,LEN('合同チーム(2校入力用)'!F25)))</f>
        <v/>
      </c>
      <c r="E26" s="8">
        <f>IF('合同チーム(2校入力用)'!D25="○","⑮",ROW()-11)</f>
        <v>15</v>
      </c>
      <c r="F26" s="4"/>
      <c r="G26" s="58" t="str">
        <f t="shared" si="5"/>
        <v/>
      </c>
      <c r="H26" s="4"/>
      <c r="I26" s="5" t="str">
        <f t="shared" si="3"/>
        <v/>
      </c>
      <c r="J26" s="4"/>
      <c r="K26" s="74" t="str">
        <f>IF('合同チーム(2校入力用)'!G25="","",'合同チーム(2校入力用)'!G25)</f>
        <v/>
      </c>
      <c r="L26" s="18" t="str">
        <f>IF('合同チーム(2校入力用)'!H25="","",'合同チーム(2校入力用)'!H25)</f>
        <v/>
      </c>
      <c r="M26" s="11" t="str">
        <f>IF('合同チーム(2校入力用)'!I25="","",'合同チーム(2校入力用)'!I25)</f>
        <v/>
      </c>
    </row>
    <row r="27" spans="1:13" ht="24.75" customHeight="1" x14ac:dyDescent="0.15">
      <c r="A27" s="1" t="str">
        <f>IF('合同チーム(2校入力用)'!F26="","",LEFT('合同チーム(2校入力用)'!F26,FIND(" ",SUBSTITUTE('合同チーム(2校入力用)'!F26,"　"," "))-1))</f>
        <v/>
      </c>
      <c r="B27" s="1" t="str">
        <f>IF('合同チーム(2校入力用)'!F26="","",MID('合同チーム(2校入力用)'!F26,FIND(" ",SUBSTITUTE('合同チーム(2校入力用)'!F26,"　"," "))+1,LEN('合同チーム(2校入力用)'!F26)))</f>
        <v/>
      </c>
      <c r="E27" s="8">
        <f>IF('合同チーム(2校入力用)'!D26="○","⑯",ROW()-11)</f>
        <v>16</v>
      </c>
      <c r="F27" s="4"/>
      <c r="G27" s="58" t="str">
        <f t="shared" si="5"/>
        <v/>
      </c>
      <c r="H27" s="4"/>
      <c r="I27" s="5" t="str">
        <f t="shared" si="3"/>
        <v/>
      </c>
      <c r="J27" s="4"/>
      <c r="K27" s="74" t="str">
        <f>IF('合同チーム(2校入力用)'!G26="","",'合同チーム(2校入力用)'!G26)</f>
        <v/>
      </c>
      <c r="L27" s="18" t="str">
        <f>IF('合同チーム(2校入力用)'!H26="","",'合同チーム(2校入力用)'!H26)</f>
        <v/>
      </c>
      <c r="M27" s="11" t="str">
        <f>IF('合同チーム(2校入力用)'!I26="","",'合同チーム(2校入力用)'!I26)</f>
        <v/>
      </c>
    </row>
    <row r="28" spans="1:13" ht="24.75" customHeight="1" x14ac:dyDescent="0.15">
      <c r="A28" s="1" t="str">
        <f>IF('合同チーム(2校入力用)'!F27="","",LEFT('合同チーム(2校入力用)'!F27,FIND(" ",SUBSTITUTE('合同チーム(2校入力用)'!F27,"　"," "))-1))</f>
        <v/>
      </c>
      <c r="B28" s="1" t="str">
        <f>IF('合同チーム(2校入力用)'!F27="","",MID('合同チーム(2校入力用)'!F27,FIND(" ",SUBSTITUTE('合同チーム(2校入力用)'!F27,"　"," "))+1,LEN('合同チーム(2校入力用)'!F27)))</f>
        <v/>
      </c>
      <c r="E28" s="8">
        <f>IF('合同チーム(2校入力用)'!D27="○","⑰",ROW()-11)</f>
        <v>17</v>
      </c>
      <c r="F28" s="4"/>
      <c r="G28" s="58" t="str">
        <f t="shared" si="5"/>
        <v/>
      </c>
      <c r="H28" s="4"/>
      <c r="I28" s="5" t="str">
        <f t="shared" si="3"/>
        <v/>
      </c>
      <c r="J28" s="4"/>
      <c r="K28" s="74" t="str">
        <f>IF('合同チーム(2校入力用)'!G27="","",'合同チーム(2校入力用)'!G27)</f>
        <v/>
      </c>
      <c r="L28" s="18" t="str">
        <f>IF('合同チーム(2校入力用)'!H27="","",'合同チーム(2校入力用)'!H27)</f>
        <v/>
      </c>
      <c r="M28" s="11" t="str">
        <f>IF('合同チーム(2校入力用)'!I27="","",'合同チーム(2校入力用)'!I27)</f>
        <v/>
      </c>
    </row>
    <row r="29" spans="1:13" ht="24.75" customHeight="1" thickBot="1" x14ac:dyDescent="0.2">
      <c r="A29" s="1" t="str">
        <f>IF('合同チーム(2校入力用)'!F28="","",LEFT('合同チーム(2校入力用)'!F28,FIND(" ",SUBSTITUTE('合同チーム(2校入力用)'!F28,"　"," "))-1))</f>
        <v/>
      </c>
      <c r="B29" s="1" t="str">
        <f>IF('合同チーム(2校入力用)'!F28="","",MID('合同チーム(2校入力用)'!F28,FIND(" ",SUBSTITUTE('合同チーム(2校入力用)'!F28,"　"," "))+1,LEN('合同チーム(2校入力用)'!F28)))</f>
        <v/>
      </c>
      <c r="E29" s="23">
        <f>IF('合同チーム(2校入力用)'!D28="○","⑱",ROW()-11)</f>
        <v>18</v>
      </c>
      <c r="F29" s="24"/>
      <c r="G29" s="60" t="str">
        <f t="shared" si="5"/>
        <v/>
      </c>
      <c r="H29" s="24"/>
      <c r="I29" s="25" t="str">
        <f t="shared" si="3"/>
        <v/>
      </c>
      <c r="J29" s="24"/>
      <c r="K29" s="75" t="str">
        <f>IF('合同チーム(2校入力用)'!G28="","",'合同チーム(2校入力用)'!G28)</f>
        <v/>
      </c>
      <c r="L29" s="18" t="str">
        <f>IF('合同チーム(2校入力用)'!H28="","",'合同チーム(2校入力用)'!H28)</f>
        <v/>
      </c>
      <c r="M29" s="27" t="str">
        <f>IF('合同チーム(2校入力用)'!I28="","",'合同チーム(2校入力用)'!I28)</f>
        <v/>
      </c>
    </row>
    <row r="30" spans="1:13" ht="24.75" customHeight="1" thickBot="1" x14ac:dyDescent="0.2">
      <c r="A30" s="1" t="str">
        <f>IF('合同チーム(2校入力用)'!F29="","",LEFT('合同チーム(2校入力用)'!F29,FIND(" ",SUBSTITUTE('合同チーム(2校入力用)'!F29,"　"," "))-1))</f>
        <v/>
      </c>
      <c r="B30" s="1" t="str">
        <f>IF('合同チーム(2校入力用)'!F29="","",MID('合同チーム(2校入力用)'!F29,FIND(" ",SUBSTITUTE('合同チーム(2校入力用)'!F29,"　"," "))+1,LEN('合同チーム(2校入力用)'!F29)))</f>
        <v/>
      </c>
      <c r="E30" s="20" t="s">
        <v>18</v>
      </c>
      <c r="F30" s="28"/>
      <c r="G30" s="61" t="str">
        <f t="shared" si="5"/>
        <v/>
      </c>
      <c r="H30" s="28"/>
      <c r="I30" s="29" t="str">
        <f t="shared" si="3"/>
        <v/>
      </c>
      <c r="J30" s="28"/>
      <c r="K30" s="69" t="str">
        <f>IF('合同チーム(2校入力用)'!G29="","",'合同チーム(2校入力用)'!G29)</f>
        <v/>
      </c>
      <c r="L30" s="21"/>
      <c r="M30" s="22" t="str">
        <f>IF('合同チーム(2校入力用)'!I29="","",'合同チーム(2校入力用)'!I29)</f>
        <v/>
      </c>
    </row>
    <row r="31" spans="1:13" ht="18.75" customHeight="1" x14ac:dyDescent="0.15">
      <c r="E31" s="1" t="s">
        <v>14</v>
      </c>
    </row>
    <row r="32" spans="1:13" x14ac:dyDescent="0.15">
      <c r="E32" s="1" t="s">
        <v>15</v>
      </c>
    </row>
    <row r="33" spans="5:5" x14ac:dyDescent="0.15">
      <c r="E33" s="1" t="s">
        <v>16</v>
      </c>
    </row>
    <row r="34" spans="5:5" x14ac:dyDescent="0.15">
      <c r="E34" s="1" t="s">
        <v>17</v>
      </c>
    </row>
  </sheetData>
  <sheetProtection sheet="1" selectLockedCells="1"/>
  <mergeCells count="10">
    <mergeCell ref="F11:J11"/>
    <mergeCell ref="E1:M1"/>
    <mergeCell ref="F2:J2"/>
    <mergeCell ref="K2:M2"/>
    <mergeCell ref="G3:I3"/>
    <mergeCell ref="G4:I4"/>
    <mergeCell ref="F6:J6"/>
    <mergeCell ref="K3:M3"/>
    <mergeCell ref="L7:M7"/>
    <mergeCell ref="L10:M1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9"/>
  </sheetPr>
  <dimension ref="A1:I31"/>
  <sheetViews>
    <sheetView showGridLines="0" tabSelected="1" topLeftCell="C1" workbookViewId="0">
      <selection activeCell="H13" sqref="H13"/>
    </sheetView>
  </sheetViews>
  <sheetFormatPr defaultRowHeight="13.5" x14ac:dyDescent="0.15"/>
  <cols>
    <col min="1" max="1" width="4.625" style="30" hidden="1" customWidth="1"/>
    <col min="2" max="2" width="4.5" style="30" hidden="1" customWidth="1"/>
    <col min="3" max="3" width="4.125" style="30" customWidth="1"/>
    <col min="4" max="4" width="5.875" style="30" customWidth="1"/>
    <col min="5" max="5" width="9" style="30"/>
    <col min="6" max="6" width="18" style="30" customWidth="1"/>
    <col min="7" max="8" width="5.625" style="30" customWidth="1"/>
    <col min="9" max="16384" width="9" style="30"/>
  </cols>
  <sheetData>
    <row r="1" spans="1:9" ht="14.25" thickBot="1" x14ac:dyDescent="0.2"/>
    <row r="2" spans="1:9" ht="14.25" thickBot="1" x14ac:dyDescent="0.2">
      <c r="A2" s="30" t="str">
        <f>IF(E2="","",E2)</f>
        <v/>
      </c>
      <c r="B2" s="30" t="str">
        <f>IF(H2="","",H2)</f>
        <v/>
      </c>
      <c r="D2" s="77" t="s">
        <v>7</v>
      </c>
      <c r="E2" s="179"/>
      <c r="F2" s="180"/>
      <c r="G2" s="78" t="s">
        <v>8</v>
      </c>
      <c r="H2" s="179"/>
      <c r="I2" s="181"/>
    </row>
    <row r="3" spans="1:9" ht="14.25" thickBot="1" x14ac:dyDescent="0.2">
      <c r="A3" s="30" t="str">
        <f t="shared" ref="A3" si="0">IF(E3="","",E3)</f>
        <v/>
      </c>
      <c r="B3" s="30" t="str">
        <f>IF(H3="","",H3)</f>
        <v/>
      </c>
      <c r="D3" s="77" t="s">
        <v>7</v>
      </c>
      <c r="E3" s="179"/>
      <c r="F3" s="180"/>
      <c r="G3" s="78" t="s">
        <v>8</v>
      </c>
      <c r="H3" s="179"/>
      <c r="I3" s="181"/>
    </row>
    <row r="4" spans="1:9" ht="14.25" thickBot="1" x14ac:dyDescent="0.2">
      <c r="A4" s="30" t="str">
        <f t="shared" ref="A4" si="1">IF(E4="","",E4)</f>
        <v/>
      </c>
      <c r="B4" s="30" t="str">
        <f>IF(H4="","",H4)</f>
        <v/>
      </c>
      <c r="D4" s="77" t="s">
        <v>7</v>
      </c>
      <c r="E4" s="179"/>
      <c r="F4" s="180"/>
      <c r="G4" s="78" t="s">
        <v>8</v>
      </c>
      <c r="H4" s="179"/>
      <c r="I4" s="181"/>
    </row>
    <row r="5" spans="1:9" ht="14.25" thickBot="1" x14ac:dyDescent="0.2">
      <c r="A5" s="30" t="s">
        <v>54</v>
      </c>
      <c r="E5" s="31"/>
      <c r="F5" s="32"/>
      <c r="G5" s="62"/>
      <c r="H5" s="33"/>
    </row>
    <row r="6" spans="1:9" ht="14.25" thickBot="1" x14ac:dyDescent="0.2">
      <c r="A6" s="30" t="s">
        <v>39</v>
      </c>
      <c r="E6" s="79"/>
      <c r="F6" s="136" t="s">
        <v>38</v>
      </c>
      <c r="G6" s="90" t="s">
        <v>7</v>
      </c>
      <c r="H6" s="155" t="s">
        <v>41</v>
      </c>
      <c r="I6" s="156"/>
    </row>
    <row r="7" spans="1:9" x14ac:dyDescent="0.15">
      <c r="A7" s="30" t="s">
        <v>40</v>
      </c>
      <c r="D7" s="46"/>
      <c r="E7" s="81" t="s">
        <v>1</v>
      </c>
      <c r="F7" s="63"/>
      <c r="G7" s="63"/>
      <c r="H7" s="157"/>
      <c r="I7" s="158"/>
    </row>
    <row r="8" spans="1:9" x14ac:dyDescent="0.15">
      <c r="A8" s="30" t="s">
        <v>50</v>
      </c>
      <c r="D8" s="146"/>
      <c r="E8" s="81" t="s">
        <v>2</v>
      </c>
      <c r="F8" s="63"/>
      <c r="G8" s="91"/>
      <c r="H8" s="159"/>
      <c r="I8" s="160"/>
    </row>
    <row r="9" spans="1:9" x14ac:dyDescent="0.15">
      <c r="A9" s="30" t="s">
        <v>23</v>
      </c>
      <c r="D9" s="146"/>
      <c r="E9" s="81" t="s">
        <v>2</v>
      </c>
      <c r="F9" s="63"/>
      <c r="G9" s="91"/>
      <c r="H9" s="159"/>
      <c r="I9" s="160"/>
    </row>
    <row r="10" spans="1:9" ht="14.25" thickBot="1" x14ac:dyDescent="0.2">
      <c r="A10" s="30" t="s">
        <v>22</v>
      </c>
      <c r="D10" s="47"/>
      <c r="E10" s="82" t="s">
        <v>51</v>
      </c>
      <c r="F10" s="64"/>
      <c r="G10" s="64"/>
      <c r="H10" s="150"/>
      <c r="I10" s="151"/>
    </row>
    <row r="11" spans="1:9" ht="14.25" thickBot="1" x14ac:dyDescent="0.2">
      <c r="D11" s="83" t="s">
        <v>20</v>
      </c>
      <c r="E11" s="77" t="s">
        <v>3</v>
      </c>
      <c r="F11" s="84" t="s">
        <v>38</v>
      </c>
      <c r="G11" s="85" t="s">
        <v>7</v>
      </c>
      <c r="H11" s="86" t="s">
        <v>4</v>
      </c>
      <c r="I11" s="137" t="s">
        <v>5</v>
      </c>
    </row>
    <row r="12" spans="1:9" x14ac:dyDescent="0.15">
      <c r="D12" s="48"/>
      <c r="E12" s="88">
        <v>1</v>
      </c>
      <c r="F12" s="36"/>
      <c r="G12" s="65"/>
      <c r="H12" s="40"/>
      <c r="I12" s="41"/>
    </row>
    <row r="13" spans="1:9" x14ac:dyDescent="0.15">
      <c r="A13" s="30" t="s">
        <v>21</v>
      </c>
      <c r="D13" s="49"/>
      <c r="E13" s="81">
        <v>2</v>
      </c>
      <c r="F13" s="37"/>
      <c r="G13" s="66"/>
      <c r="H13" s="42"/>
      <c r="I13" s="138"/>
    </row>
    <row r="14" spans="1:9" x14ac:dyDescent="0.15">
      <c r="D14" s="49"/>
      <c r="E14" s="81">
        <v>3</v>
      </c>
      <c r="F14" s="37"/>
      <c r="G14" s="66"/>
      <c r="H14" s="42"/>
      <c r="I14" s="138"/>
    </row>
    <row r="15" spans="1:9" x14ac:dyDescent="0.15">
      <c r="A15" s="30" t="s">
        <v>24</v>
      </c>
      <c r="D15" s="49"/>
      <c r="E15" s="81">
        <v>4</v>
      </c>
      <c r="F15" s="37"/>
      <c r="G15" s="66"/>
      <c r="H15" s="42"/>
      <c r="I15" s="138"/>
    </row>
    <row r="16" spans="1:9" x14ac:dyDescent="0.15">
      <c r="A16" s="30" t="s">
        <v>25</v>
      </c>
      <c r="D16" s="49"/>
      <c r="E16" s="81">
        <v>5</v>
      </c>
      <c r="F16" s="37"/>
      <c r="G16" s="66"/>
      <c r="H16" s="42"/>
      <c r="I16" s="138"/>
    </row>
    <row r="17" spans="1:9" x14ac:dyDescent="0.15">
      <c r="A17" s="30" t="s">
        <v>26</v>
      </c>
      <c r="D17" s="49"/>
      <c r="E17" s="81">
        <v>6</v>
      </c>
      <c r="F17" s="37"/>
      <c r="G17" s="66"/>
      <c r="H17" s="42"/>
      <c r="I17" s="138"/>
    </row>
    <row r="18" spans="1:9" x14ac:dyDescent="0.15">
      <c r="A18" s="30" t="s">
        <v>27</v>
      </c>
      <c r="D18" s="49"/>
      <c r="E18" s="81">
        <v>7</v>
      </c>
      <c r="F18" s="37"/>
      <c r="G18" s="66"/>
      <c r="H18" s="42"/>
      <c r="I18" s="138"/>
    </row>
    <row r="19" spans="1:9" x14ac:dyDescent="0.15">
      <c r="A19" s="30" t="s">
        <v>28</v>
      </c>
      <c r="D19" s="49"/>
      <c r="E19" s="81">
        <v>8</v>
      </c>
      <c r="F19" s="37"/>
      <c r="G19" s="66"/>
      <c r="H19" s="42"/>
      <c r="I19" s="138"/>
    </row>
    <row r="20" spans="1:9" x14ac:dyDescent="0.15">
      <c r="A20" s="30" t="s">
        <v>29</v>
      </c>
      <c r="D20" s="49"/>
      <c r="E20" s="81">
        <v>9</v>
      </c>
      <c r="F20" s="37"/>
      <c r="G20" s="66"/>
      <c r="H20" s="42"/>
      <c r="I20" s="138"/>
    </row>
    <row r="21" spans="1:9" x14ac:dyDescent="0.15">
      <c r="A21" s="30" t="s">
        <v>30</v>
      </c>
      <c r="D21" s="49"/>
      <c r="E21" s="81">
        <v>10</v>
      </c>
      <c r="F21" s="37"/>
      <c r="G21" s="66"/>
      <c r="H21" s="42"/>
      <c r="I21" s="138"/>
    </row>
    <row r="22" spans="1:9" x14ac:dyDescent="0.15">
      <c r="A22" s="30" t="s">
        <v>31</v>
      </c>
      <c r="D22" s="49"/>
      <c r="E22" s="81">
        <v>11</v>
      </c>
      <c r="F22" s="37"/>
      <c r="G22" s="66"/>
      <c r="H22" s="42"/>
      <c r="I22" s="138"/>
    </row>
    <row r="23" spans="1:9" x14ac:dyDescent="0.15">
      <c r="A23" s="30" t="s">
        <v>32</v>
      </c>
      <c r="D23" s="49"/>
      <c r="E23" s="81">
        <v>12</v>
      </c>
      <c r="F23" s="37"/>
      <c r="G23" s="66"/>
      <c r="H23" s="42"/>
      <c r="I23" s="138"/>
    </row>
    <row r="24" spans="1:9" x14ac:dyDescent="0.15">
      <c r="A24" s="30" t="s">
        <v>33</v>
      </c>
      <c r="D24" s="49"/>
      <c r="E24" s="81">
        <v>13</v>
      </c>
      <c r="F24" s="37"/>
      <c r="G24" s="66"/>
      <c r="H24" s="42"/>
      <c r="I24" s="138"/>
    </row>
    <row r="25" spans="1:9" x14ac:dyDescent="0.15">
      <c r="A25" s="30" t="s">
        <v>34</v>
      </c>
      <c r="D25" s="49"/>
      <c r="E25" s="81">
        <v>14</v>
      </c>
      <c r="F25" s="37"/>
      <c r="G25" s="66"/>
      <c r="H25" s="42"/>
      <c r="I25" s="138"/>
    </row>
    <row r="26" spans="1:9" x14ac:dyDescent="0.15">
      <c r="A26" s="30" t="s">
        <v>35</v>
      </c>
      <c r="D26" s="49"/>
      <c r="E26" s="81">
        <v>15</v>
      </c>
      <c r="F26" s="37"/>
      <c r="G26" s="66"/>
      <c r="H26" s="42"/>
      <c r="I26" s="138"/>
    </row>
    <row r="27" spans="1:9" x14ac:dyDescent="0.15">
      <c r="A27" s="30" t="s">
        <v>36</v>
      </c>
      <c r="D27" s="49"/>
      <c r="E27" s="81">
        <v>16</v>
      </c>
      <c r="F27" s="37"/>
      <c r="G27" s="66"/>
      <c r="H27" s="42"/>
      <c r="I27" s="138"/>
    </row>
    <row r="28" spans="1:9" x14ac:dyDescent="0.15">
      <c r="D28" s="49"/>
      <c r="E28" s="81">
        <v>17</v>
      </c>
      <c r="F28" s="37"/>
      <c r="G28" s="66"/>
      <c r="H28" s="42"/>
      <c r="I28" s="138"/>
    </row>
    <row r="29" spans="1:9" ht="14.25" thickBot="1" x14ac:dyDescent="0.2">
      <c r="A29" s="30">
        <v>3</v>
      </c>
      <c r="D29" s="50"/>
      <c r="E29" s="82">
        <v>18</v>
      </c>
      <c r="F29" s="37"/>
      <c r="G29" s="67"/>
      <c r="H29" s="44"/>
      <c r="I29" s="45"/>
    </row>
    <row r="30" spans="1:9" ht="14.25" thickBot="1" x14ac:dyDescent="0.2">
      <c r="A30" s="30">
        <v>2</v>
      </c>
      <c r="D30" s="34"/>
      <c r="E30" s="89" t="s">
        <v>18</v>
      </c>
      <c r="F30" s="39"/>
      <c r="G30" s="141"/>
      <c r="H30" s="35"/>
      <c r="I30" s="51"/>
    </row>
    <row r="31" spans="1:9" x14ac:dyDescent="0.15">
      <c r="A31" s="30">
        <v>1</v>
      </c>
    </row>
  </sheetData>
  <sheetProtection algorithmName="SHA-512" hashValue="g33rxeetKfELiwBCQzdbL44XzSePmQcOhdGq4AZruAiVlAP6Mjj7B3kIn1Bx7lPC2nS3lpglsFJitF7nuUi5eA==" saltValue="KZHIHkbl63wiN0mJyNL0Qw==" spinCount="100000" sheet="1" selectLockedCells="1"/>
  <mergeCells count="11">
    <mergeCell ref="H9:I9"/>
    <mergeCell ref="H10:I10"/>
    <mergeCell ref="E4:F4"/>
    <mergeCell ref="H4:I4"/>
    <mergeCell ref="E2:F2"/>
    <mergeCell ref="H2:I2"/>
    <mergeCell ref="E3:F3"/>
    <mergeCell ref="H3:I3"/>
    <mergeCell ref="H6:I6"/>
    <mergeCell ref="H7:I7"/>
    <mergeCell ref="H8:I8"/>
  </mergeCells>
  <phoneticPr fontId="1"/>
  <dataValidations count="5">
    <dataValidation type="list" allowBlank="1" showInputMessage="1" showErrorMessage="1" sqref="H12:H29" xr:uid="{00000000-0002-0000-0500-000000000000}">
      <formula1>$A$15:$A$28</formula1>
    </dataValidation>
    <dataValidation type="list" allowBlank="1" showInputMessage="1" showErrorMessage="1" sqref="I12:I30" xr:uid="{00000000-0002-0000-0500-000001000000}">
      <formula1>$A$29:$A$31</formula1>
    </dataValidation>
    <dataValidation type="list" allowBlank="1" showInputMessage="1" showErrorMessage="1" sqref="D12:D30" xr:uid="{00000000-0002-0000-0500-000003000000}">
      <formula1>$A$13</formula1>
    </dataValidation>
    <dataValidation type="list" allowBlank="1" showInputMessage="1" showErrorMessage="1" sqref="D8:D9" xr:uid="{364AB466-134A-4836-B4DD-431180E3B230}">
      <formula1>$A$6:$A$10</formula1>
    </dataValidation>
    <dataValidation type="list" allowBlank="1" showInputMessage="1" showErrorMessage="1" sqref="D7 D10" xr:uid="{868F7B30-AB64-4A54-8D9F-11C056616466}">
      <formula1>$A$5:$A$8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9"/>
  </sheetPr>
  <dimension ref="A1:M34"/>
  <sheetViews>
    <sheetView showGridLines="0" topLeftCell="D1" zoomScale="75" zoomScaleNormal="75" workbookViewId="0">
      <selection activeCell="E7" sqref="E7"/>
    </sheetView>
  </sheetViews>
  <sheetFormatPr defaultRowHeight="14.25" x14ac:dyDescent="0.15"/>
  <cols>
    <col min="1" max="1" width="9" style="1" hidden="1" customWidth="1"/>
    <col min="2" max="2" width="10" style="1" hidden="1" customWidth="1"/>
    <col min="3" max="3" width="9" style="1" hidden="1" customWidth="1"/>
    <col min="4" max="4" width="9" style="1"/>
    <col min="5" max="5" width="12.5" style="1" customWidth="1"/>
    <col min="6" max="6" width="4.25" style="1" customWidth="1"/>
    <col min="7" max="7" width="9.875" style="1" customWidth="1"/>
    <col min="8" max="8" width="6.125" style="1" customWidth="1"/>
    <col min="9" max="9" width="9.875" style="1" customWidth="1"/>
    <col min="10" max="10" width="4.375" style="1" customWidth="1"/>
    <col min="11" max="12" width="14.25" style="1" customWidth="1"/>
    <col min="13" max="13" width="12.375" style="1" customWidth="1"/>
    <col min="14" max="16" width="9" style="1"/>
    <col min="17" max="17" width="10" style="1" bestFit="1" customWidth="1"/>
    <col min="18" max="16384" width="9" style="1"/>
  </cols>
  <sheetData>
    <row r="1" spans="1:13" ht="24.75" customHeight="1" thickBot="1" x14ac:dyDescent="0.2">
      <c r="E1" s="182" t="s">
        <v>19</v>
      </c>
      <c r="F1" s="182"/>
      <c r="G1" s="182"/>
      <c r="H1" s="182"/>
      <c r="I1" s="182"/>
      <c r="J1" s="182"/>
      <c r="K1" s="182"/>
      <c r="L1" s="182"/>
      <c r="M1" s="182"/>
    </row>
    <row r="2" spans="1:13" ht="24.75" customHeight="1" x14ac:dyDescent="0.15">
      <c r="E2" s="2" t="s">
        <v>9</v>
      </c>
      <c r="F2" s="195" t="str">
        <f>IF('合同チーム(3校入力用)'!A2="","",'合同チーム(3校入力用)'!A2)</f>
        <v/>
      </c>
      <c r="G2" s="196"/>
      <c r="H2" s="197"/>
      <c r="I2" s="195" t="str">
        <f>IF('合同チーム(3校入力用)'!A3="","",'合同チーム(3校入力用)'!A3)</f>
        <v/>
      </c>
      <c r="J2" s="196"/>
      <c r="K2" s="196"/>
      <c r="L2" s="195" t="str">
        <f>IF('合同チーム(3校入力用)'!A4="","",'合同チーム(3校入力用)'!A4)</f>
        <v/>
      </c>
      <c r="M2" s="201"/>
    </row>
    <row r="3" spans="1:13" ht="24.75" customHeight="1" thickBot="1" x14ac:dyDescent="0.2">
      <c r="E3" s="3" t="s">
        <v>10</v>
      </c>
      <c r="F3" s="198" t="str">
        <f>IF('合同チーム(3校入力用)'!B2="","",'合同チーム(3校入力用)'!B2)&amp;"　印　"</f>
        <v>　印　</v>
      </c>
      <c r="G3" s="188"/>
      <c r="H3" s="199"/>
      <c r="I3" s="190" t="str">
        <f>IF('合同チーム(3校入力用)'!B3="","",'合同チーム(3校入力用)'!B3)&amp;"　印　"</f>
        <v>　印　</v>
      </c>
      <c r="J3" s="191"/>
      <c r="K3" s="200"/>
      <c r="L3" s="190" t="str">
        <f>IF('合同チーム(3校入力用)'!B4="","",'合同チーム(3校入力用)'!B4)&amp;"　印　"</f>
        <v>　印　</v>
      </c>
      <c r="M3" s="192"/>
    </row>
    <row r="4" spans="1:13" ht="24.75" customHeight="1" x14ac:dyDescent="0.15">
      <c r="G4" s="189"/>
      <c r="H4" s="189"/>
      <c r="I4" s="189"/>
    </row>
    <row r="5" spans="1:13" ht="24.75" customHeight="1" thickBot="1" x14ac:dyDescent="0.2">
      <c r="E5" s="1" t="s">
        <v>0</v>
      </c>
    </row>
    <row r="6" spans="1:13" ht="24.75" customHeight="1" thickBot="1" x14ac:dyDescent="0.2">
      <c r="A6" s="1" t="str">
        <f>IF('合同チーム(3校入力用)'!F6="","",LEFT('合同チーム(3校入力用)'!F6,FIND(" ",SUBSTITUTE('合同チーム(3校入力用)'!F6,"　"," "))-1))</f>
        <v>氏</v>
      </c>
      <c r="B6" s="1" t="str">
        <f>IF('合同チーム(3校入力用)'!F6="","",MID('合同チーム(3校入力用)'!F6,FIND(" ",SUBSTITUTE('合同チーム(3校入力用)'!F6,"　"," "))+1,LEN('合同チーム(3校入力用)'!F6)))</f>
        <v>　　名</v>
      </c>
      <c r="E6" s="15"/>
      <c r="F6" s="165" t="s">
        <v>6</v>
      </c>
      <c r="G6" s="165"/>
      <c r="H6" s="165"/>
      <c r="I6" s="165"/>
      <c r="J6" s="165"/>
      <c r="K6" s="69" t="s">
        <v>7</v>
      </c>
      <c r="L6" s="16"/>
      <c r="M6" s="17"/>
    </row>
    <row r="7" spans="1:13" ht="24.75" customHeight="1" x14ac:dyDescent="0.15">
      <c r="A7" s="1" t="str">
        <f>IF('合同チーム(3校入力用)'!F7="","",LEFT('合同チーム(3校入力用)'!F7,FIND(" ",SUBSTITUTE('合同チーム(3校入力用)'!F7,"　"," "))-1))</f>
        <v/>
      </c>
      <c r="B7" s="1" t="str">
        <f>IF('合同チーム(3校入力用)'!F7="","",MID('合同チーム(3校入力用)'!F7,FIND(" ",SUBSTITUTE('合同チーム(3校入力用)'!F7,"　"," "))+1,LEN('合同チーム(3校入力用)'!F7)))</f>
        <v/>
      </c>
      <c r="E7" s="12" t="s">
        <v>12</v>
      </c>
      <c r="F7" s="13"/>
      <c r="G7" s="57" t="str">
        <f>IF(LEN(A7)=1,A7,IF(LEN(A7)=2,MID(A7,1,1)&amp;"　　　　 　"&amp;MID(A7,2,1),IF(LEN(A7)=3,MID(A7,1,1)&amp;"　　"&amp;MID(A7,2,1)&amp;"　　"&amp;MID(A7,3,1),IF(LEN(A7)=4,MID(A7,1,1)&amp;"　"&amp;MID(A7,2,1)&amp;"　"&amp;MID(A7,3,1)&amp;"　"&amp;MID(A7,4,1),A7))))</f>
        <v/>
      </c>
      <c r="H7" s="13"/>
      <c r="I7" s="14" t="str">
        <f>IF(LEN(B7)=1,"　　"&amp;B7,B7)</f>
        <v/>
      </c>
      <c r="J7" s="13"/>
      <c r="K7" s="70" t="str">
        <f>IF('合同チーム(3校入力用)'!G7="","",'合同チーム(3校入力用)'!G7)</f>
        <v/>
      </c>
      <c r="L7" s="166" t="str">
        <f>IF('合同チーム(3校入力用)'!D7="","",IF('合同チーム(3校入力用)'!D7="部活動指導員","※部活動指導員",""))</f>
        <v/>
      </c>
      <c r="M7" s="167"/>
    </row>
    <row r="8" spans="1:13" ht="24.75" customHeight="1" x14ac:dyDescent="0.15">
      <c r="A8" s="1" t="str">
        <f>IF('合同チーム(3校入力用)'!F8="","",LEFT('合同チーム(3校入力用)'!F8,FIND(" ",SUBSTITUTE('合同チーム(3校入力用)'!F8,"　"," "))-1))</f>
        <v/>
      </c>
      <c r="B8" s="1" t="str">
        <f>IF('合同チーム(3校入力用)'!F8="","",MID('合同チーム(3校入力用)'!F8,FIND(" ",SUBSTITUTE('合同チーム(3校入力用)'!F8,"　"," "))+1,LEN('合同チーム(3校入力用)'!F8)))</f>
        <v/>
      </c>
      <c r="E8" s="8" t="s">
        <v>2</v>
      </c>
      <c r="F8" s="4"/>
      <c r="G8" s="58" t="str">
        <f>IF(LEN(A8)=1,A8,IF(LEN(A8)=2,MID(A8,1,1)&amp;"　　　　 　"&amp;MID(A8,2,1),IF(LEN(A8)=3,MID(A8,1,1)&amp;"　　"&amp;MID(A8,2,1)&amp;"　　"&amp;MID(A8,3,1),IF(LEN(A8)=4,MID(A8,1,1)&amp;"　"&amp;MID(A8,2,1)&amp;"　"&amp;MID(A8,3,1)&amp;"　"&amp;MID(A8,4,1),A8))))</f>
        <v/>
      </c>
      <c r="H8" s="4"/>
      <c r="I8" s="5" t="str">
        <f>IF(LEN(B8)=1,"　　"&amp;B8,B8)</f>
        <v/>
      </c>
      <c r="J8" s="4"/>
      <c r="K8" s="74" t="str">
        <f>IF('合同チーム(3校入力用)'!G8="","",'合同チーム(3校入力用)'!G8)</f>
        <v/>
      </c>
      <c r="L8" s="148" t="str">
        <f>IF('合同チーム(3校入力用)'!D8="","",IF('合同チーム(3校入力用)'!D8="外部","※外部コーチ",""))</f>
        <v/>
      </c>
      <c r="M8" s="149"/>
    </row>
    <row r="9" spans="1:13" ht="24.75" customHeight="1" x14ac:dyDescent="0.15">
      <c r="A9" s="1" t="str">
        <f>IF('合同チーム(3校入力用)'!F9="","",LEFT('合同チーム(3校入力用)'!F9,FIND(" ",SUBSTITUTE('合同チーム(3校入力用)'!F9,"　"," "))-1))</f>
        <v/>
      </c>
      <c r="B9" s="1" t="str">
        <f>IF('合同チーム(3校入力用)'!F9="","",MID('合同チーム(3校入力用)'!F9,FIND(" ",SUBSTITUTE('合同チーム(3校入力用)'!F9,"　"," "))+1,LEN('合同チーム(3校入力用)'!F9)))</f>
        <v/>
      </c>
      <c r="E9" s="8" t="s">
        <v>2</v>
      </c>
      <c r="F9" s="4"/>
      <c r="G9" s="58" t="str">
        <f>IF(LEN(A9)=1,A9,IF(LEN(A9)=2,MID(A9,1,1)&amp;"　　　　 　"&amp;MID(A9,2,1),IF(LEN(A9)=3,MID(A9,1,1)&amp;"　　"&amp;MID(A9,2,1)&amp;"　　"&amp;MID(A9,3,1),IF(LEN(A9)=4,MID(A9,1,1)&amp;"　"&amp;MID(A9,2,1)&amp;"　"&amp;MID(A9,3,1)&amp;"　"&amp;MID(A9,4,1),A9))))</f>
        <v/>
      </c>
      <c r="H9" s="4"/>
      <c r="I9" s="5" t="str">
        <f>IF(LEN(B9)=1,"　　"&amp;B9,B9)</f>
        <v/>
      </c>
      <c r="J9" s="4"/>
      <c r="K9" s="74" t="str">
        <f>IF('合同チーム(3校入力用)'!G9="","",'合同チーム(3校入力用)'!G9)</f>
        <v/>
      </c>
      <c r="L9" s="139" t="str">
        <f>IF('合同チーム(3校入力用)'!D9="","",IF('合同チーム(3校入力用)'!D9="外部","※外部コーチ",""))</f>
        <v/>
      </c>
      <c r="M9" s="140"/>
    </row>
    <row r="10" spans="1:13" ht="24.75" customHeight="1" thickBot="1" x14ac:dyDescent="0.2">
      <c r="A10" s="1" t="str">
        <f>IF('合同チーム(3校入力用)'!F10="","",LEFT('合同チーム(3校入力用)'!F10,FIND(" ",SUBSTITUTE('合同チーム(3校入力用)'!F10,"　"," "))-1))</f>
        <v/>
      </c>
      <c r="B10" s="1" t="str">
        <f>IF('合同チーム(3校入力用)'!F10="","",MID('合同チーム(3校入力用)'!F10,FIND(" ",SUBSTITUTE('合同チーム(3校入力用)'!F10,"　"," "))+1,LEN('合同チーム(3校入力用)'!F10)))</f>
        <v/>
      </c>
      <c r="E10" s="9" t="s">
        <v>53</v>
      </c>
      <c r="F10" s="6"/>
      <c r="G10" s="59" t="str">
        <f>IF(LEN(A10)=1,A10,IF(LEN(A10)=2,MID(A10,1,1)&amp;"　　　　 　"&amp;MID(A10,2,1),IF(LEN(A10)=3,MID(A10,1,1)&amp;"　　"&amp;MID(A10,2,1)&amp;"　　"&amp;MID(A10,3,1),IF(LEN(A10)=4,MID(A10,1,1)&amp;"　"&amp;MID(A10,2,1)&amp;"　"&amp;MID(A10,3,1)&amp;"　"&amp;MID(A10,4,1),A10))))</f>
        <v/>
      </c>
      <c r="H10" s="6"/>
      <c r="I10" s="55" t="str">
        <f>IF(LEN(B10)=1,"　　"&amp;B10,B10)</f>
        <v/>
      </c>
      <c r="J10" s="6"/>
      <c r="K10" s="144" t="str">
        <f>IF('合同チーム(3校入力用)'!G10="","",'合同チーム(3校入力用)'!G10)</f>
        <v/>
      </c>
      <c r="L10" s="193"/>
      <c r="M10" s="194"/>
    </row>
    <row r="11" spans="1:13" ht="24.75" customHeight="1" thickBot="1" x14ac:dyDescent="0.2">
      <c r="A11" s="1" t="str">
        <f>IF('合同チーム(3校入力用)'!F11="","",LEFT('合同チーム(3校入力用)'!F11,FIND(" ",SUBSTITUTE('合同チーム(3校入力用)'!F11,"　"," "))-1))</f>
        <v>氏</v>
      </c>
      <c r="B11" s="1" t="str">
        <f>IF('合同チーム(3校入力用)'!F11="","",MID('合同チーム(3校入力用)'!F11,FIND(" ",SUBSTITUTE('合同チーム(3校入力用)'!F11,"　"," "))+1,LEN('合同チーム(3校入力用)'!F11)))</f>
        <v>　　名</v>
      </c>
      <c r="E11" s="20" t="s">
        <v>3</v>
      </c>
      <c r="F11" s="165" t="s">
        <v>6</v>
      </c>
      <c r="G11" s="165"/>
      <c r="H11" s="165"/>
      <c r="I11" s="165"/>
      <c r="J11" s="165"/>
      <c r="K11" s="69" t="s">
        <v>7</v>
      </c>
      <c r="L11" s="21" t="s">
        <v>4</v>
      </c>
      <c r="M11" s="22" t="s">
        <v>5</v>
      </c>
    </row>
    <row r="12" spans="1:13" ht="24.75" customHeight="1" x14ac:dyDescent="0.15">
      <c r="A12" s="1" t="str">
        <f>IF('合同チーム(3校入力用)'!F12="","",LEFT('合同チーム(3校入力用)'!F12,FIND(" ",SUBSTITUTE('合同チーム(3校入力用)'!F12,"　"," "))-1))</f>
        <v/>
      </c>
      <c r="B12" s="1" t="str">
        <f>IF('合同チーム(3校入力用)'!F12="","",MID('合同チーム(3校入力用)'!F12,FIND(" ",SUBSTITUTE('合同チーム(3校入力用)'!F12,"　"," "))+1,LEN('合同チーム(3校入力用)'!F12)))</f>
        <v/>
      </c>
      <c r="E12" s="12">
        <f>IF('合同チーム(3校入力用)'!D12="○","①",ROW()-11)</f>
        <v>1</v>
      </c>
      <c r="F12" s="4"/>
      <c r="G12" s="58" t="str">
        <f t="shared" ref="G12:G29" si="0">IF(LEN(A12)=1,A12,IF(LEN(A12)=2,MID(A12,1,1)&amp;"　　　　 　"&amp;MID(A12,2,1),IF(LEN(A12)=3,MID(A12,1,1)&amp;"　　"&amp;MID(A12,2,1)&amp;"　　"&amp;MID(A12,3,1),IF(LEN(A12)=4,MID(A12,1,1)&amp;"　"&amp;MID(A12,2,1)&amp;"　"&amp;MID(A12,3,1)&amp;"　"&amp;MID(A12,4,1),A12))))</f>
        <v/>
      </c>
      <c r="H12" s="4"/>
      <c r="I12" s="5" t="str">
        <f t="shared" ref="I12:I29" si="1">IF(LEN(B12)=1,"　　"&amp;B12,B12)</f>
        <v/>
      </c>
      <c r="J12" s="4"/>
      <c r="K12" s="74" t="str">
        <f>IF('合同チーム(3校入力用)'!G12="","",'合同チーム(3校入力用)'!G12)</f>
        <v/>
      </c>
      <c r="L12" s="18" t="str">
        <f>IF('合同チーム(3校入力用)'!H12="","",'合同チーム(3校入力用)'!H12)</f>
        <v/>
      </c>
      <c r="M12" s="11" t="str">
        <f>IF('合同チーム(3校入力用)'!I12="","",'合同チーム(3校入力用)'!I12)</f>
        <v/>
      </c>
    </row>
    <row r="13" spans="1:13" ht="24.75" customHeight="1" x14ac:dyDescent="0.15">
      <c r="A13" s="1" t="str">
        <f>IF('合同チーム(3校入力用)'!F13="","",LEFT('合同チーム(3校入力用)'!F13,FIND(" ",SUBSTITUTE('合同チーム(3校入力用)'!F13,"　"," "))-1))</f>
        <v/>
      </c>
      <c r="B13" s="1" t="str">
        <f>IF('合同チーム(3校入力用)'!F13="","",MID('合同チーム(3校入力用)'!F13,FIND(" ",SUBSTITUTE('合同チーム(3校入力用)'!F13,"　"," "))+1,LEN('合同チーム(3校入力用)'!F13)))</f>
        <v/>
      </c>
      <c r="E13" s="8">
        <f>IF('合同チーム(3校入力用)'!D13="○","②",ROW()-11)</f>
        <v>2</v>
      </c>
      <c r="G13" s="1" t="str">
        <f t="shared" si="0"/>
        <v/>
      </c>
      <c r="I13" s="5" t="str">
        <f t="shared" si="1"/>
        <v/>
      </c>
      <c r="K13" s="26" t="str">
        <f>IF('合同チーム(3校入力用)'!G13="","",'合同チーム(3校入力用)'!G13)</f>
        <v/>
      </c>
      <c r="L13" s="10" t="str">
        <f>IF('合同チーム(3校入力用)'!H13="","",'合同チーム(3校入力用)'!H13)</f>
        <v/>
      </c>
      <c r="M13" s="145" t="str">
        <f>IF('合同チーム(3校入力用)'!I13="","",'合同チーム(3校入力用)'!I13)</f>
        <v/>
      </c>
    </row>
    <row r="14" spans="1:13" ht="24.75" customHeight="1" x14ac:dyDescent="0.15">
      <c r="A14" s="1" t="str">
        <f>IF('合同チーム(3校入力用)'!F14="","",LEFT('合同チーム(3校入力用)'!F14,FIND(" ",SUBSTITUTE('合同チーム(3校入力用)'!F14,"　"," "))-1))</f>
        <v/>
      </c>
      <c r="B14" s="1" t="str">
        <f>IF('合同チーム(3校入力用)'!F14="","",MID('合同チーム(3校入力用)'!F14,FIND(" ",SUBSTITUTE('合同チーム(3校入力用)'!F14,"　"," "))+1,LEN('合同チーム(3校入力用)'!F14)))</f>
        <v/>
      </c>
      <c r="E14" s="8">
        <f>IF('合同チーム(3校入力用)'!D14="○","③",ROW()-11)</f>
        <v>3</v>
      </c>
      <c r="F14" s="4"/>
      <c r="G14" s="58" t="str">
        <f t="shared" si="0"/>
        <v/>
      </c>
      <c r="H14" s="4"/>
      <c r="I14" s="5" t="str">
        <f t="shared" si="1"/>
        <v/>
      </c>
      <c r="J14" s="4"/>
      <c r="K14" s="74" t="str">
        <f>IF('合同チーム(3校入力用)'!G14="","",'合同チーム(3校入力用)'!G14)</f>
        <v/>
      </c>
      <c r="L14" s="18" t="str">
        <f>IF('合同チーム(3校入力用)'!H14="","",'合同チーム(3校入力用)'!H14)</f>
        <v/>
      </c>
      <c r="M14" s="11" t="str">
        <f>IF('合同チーム(3校入力用)'!I14="","",'合同チーム(3校入力用)'!I14)</f>
        <v/>
      </c>
    </row>
    <row r="15" spans="1:13" ht="24.75" customHeight="1" x14ac:dyDescent="0.15">
      <c r="A15" s="1" t="str">
        <f>IF('合同チーム(3校入力用)'!F15="","",LEFT('合同チーム(3校入力用)'!F15,FIND(" ",SUBSTITUTE('合同チーム(3校入力用)'!F15,"　"," "))-1))</f>
        <v/>
      </c>
      <c r="B15" s="1" t="str">
        <f>IF('合同チーム(3校入力用)'!F15="","",MID('合同チーム(3校入力用)'!F15,FIND(" ",SUBSTITUTE('合同チーム(3校入力用)'!F15,"　"," "))+1,LEN('合同チーム(3校入力用)'!F15)))</f>
        <v/>
      </c>
      <c r="E15" s="8">
        <f>IF('合同チーム(3校入力用)'!D15="○","④",ROW()-11)</f>
        <v>4</v>
      </c>
      <c r="F15" s="4"/>
      <c r="G15" s="58" t="str">
        <f t="shared" si="0"/>
        <v/>
      </c>
      <c r="H15" s="4"/>
      <c r="I15" s="5" t="str">
        <f t="shared" si="1"/>
        <v/>
      </c>
      <c r="J15" s="4"/>
      <c r="K15" s="74" t="str">
        <f>IF('合同チーム(3校入力用)'!G15="","",'合同チーム(3校入力用)'!G15)</f>
        <v/>
      </c>
      <c r="L15" s="18" t="str">
        <f>IF('合同チーム(3校入力用)'!H15="","",'合同チーム(3校入力用)'!H15)</f>
        <v/>
      </c>
      <c r="M15" s="11" t="str">
        <f>IF('合同チーム(3校入力用)'!I15="","",'合同チーム(3校入力用)'!I15)</f>
        <v/>
      </c>
    </row>
    <row r="16" spans="1:13" ht="24.75" customHeight="1" x14ac:dyDescent="0.15">
      <c r="A16" s="1" t="str">
        <f>IF('合同チーム(3校入力用)'!F16="","",LEFT('合同チーム(3校入力用)'!F16,FIND(" ",SUBSTITUTE('合同チーム(3校入力用)'!F16,"　"," "))-1))</f>
        <v/>
      </c>
      <c r="B16" s="1" t="str">
        <f>IF('合同チーム(3校入力用)'!F16="","",MID('合同チーム(3校入力用)'!F16,FIND(" ",SUBSTITUTE('合同チーム(3校入力用)'!F16,"　"," "))+1,LEN('合同チーム(3校入力用)'!F16)))</f>
        <v/>
      </c>
      <c r="E16" s="8">
        <f>IF('合同チーム(3校入力用)'!D16="○","⑤",ROW()-11)</f>
        <v>5</v>
      </c>
      <c r="F16" s="4"/>
      <c r="G16" s="58" t="str">
        <f t="shared" si="0"/>
        <v/>
      </c>
      <c r="H16" s="4"/>
      <c r="I16" s="5" t="str">
        <f t="shared" si="1"/>
        <v/>
      </c>
      <c r="J16" s="4"/>
      <c r="K16" s="74" t="str">
        <f>IF('合同チーム(3校入力用)'!G16="","",'合同チーム(3校入力用)'!G16)</f>
        <v/>
      </c>
      <c r="L16" s="18" t="str">
        <f>IF('合同チーム(3校入力用)'!H16="","",'合同チーム(3校入力用)'!H16)</f>
        <v/>
      </c>
      <c r="M16" s="11" t="str">
        <f>IF('合同チーム(3校入力用)'!I16="","",'合同チーム(3校入力用)'!I16)</f>
        <v/>
      </c>
    </row>
    <row r="17" spans="1:13" ht="24.75" customHeight="1" x14ac:dyDescent="0.15">
      <c r="A17" s="1" t="str">
        <f>IF('合同チーム(3校入力用)'!F17="","",LEFT('合同チーム(3校入力用)'!F17,FIND(" ",SUBSTITUTE('合同チーム(3校入力用)'!F17,"　"," "))-1))</f>
        <v/>
      </c>
      <c r="B17" s="1" t="str">
        <f>IF('合同チーム(3校入力用)'!F17="","",MID('合同チーム(3校入力用)'!F17,FIND(" ",SUBSTITUTE('合同チーム(3校入力用)'!F17,"　"," "))+1,LEN('合同チーム(3校入力用)'!F17)))</f>
        <v/>
      </c>
      <c r="E17" s="8">
        <f>IF('合同チーム(3校入力用)'!D17="○","⑥",ROW()-11)</f>
        <v>6</v>
      </c>
      <c r="F17" s="4"/>
      <c r="G17" s="58" t="str">
        <f t="shared" si="0"/>
        <v/>
      </c>
      <c r="H17" s="4"/>
      <c r="I17" s="5" t="str">
        <f t="shared" si="1"/>
        <v/>
      </c>
      <c r="J17" s="4"/>
      <c r="K17" s="74" t="str">
        <f>IF('合同チーム(3校入力用)'!G17="","",'合同チーム(3校入力用)'!G17)</f>
        <v/>
      </c>
      <c r="L17" s="18" t="str">
        <f>IF('合同チーム(3校入力用)'!H17="","",'合同チーム(3校入力用)'!H17)</f>
        <v/>
      </c>
      <c r="M17" s="11" t="str">
        <f>IF('合同チーム(3校入力用)'!I17="","",'合同チーム(3校入力用)'!I17)</f>
        <v/>
      </c>
    </row>
    <row r="18" spans="1:13" ht="24.75" customHeight="1" x14ac:dyDescent="0.15">
      <c r="A18" s="1" t="str">
        <f>IF('合同チーム(3校入力用)'!F18="","",LEFT('合同チーム(3校入力用)'!F18,FIND(" ",SUBSTITUTE('合同チーム(3校入力用)'!F18,"　"," "))-1))</f>
        <v/>
      </c>
      <c r="B18" s="1" t="str">
        <f>IF('合同チーム(3校入力用)'!F18="","",MID('合同チーム(3校入力用)'!F18,FIND(" ",SUBSTITUTE('合同チーム(3校入力用)'!F18,"　"," "))+1,LEN('合同チーム(3校入力用)'!F18)))</f>
        <v/>
      </c>
      <c r="E18" s="8">
        <f>IF('合同チーム(3校入力用)'!D18="○","⑦",ROW()-11)</f>
        <v>7</v>
      </c>
      <c r="F18" s="4"/>
      <c r="G18" s="58" t="str">
        <f t="shared" si="0"/>
        <v/>
      </c>
      <c r="H18" s="4"/>
      <c r="I18" s="5" t="str">
        <f t="shared" si="1"/>
        <v/>
      </c>
      <c r="J18" s="4"/>
      <c r="K18" s="74" t="str">
        <f>IF('合同チーム(3校入力用)'!G18="","",'合同チーム(3校入力用)'!G18)</f>
        <v/>
      </c>
      <c r="L18" s="18" t="str">
        <f>IF('合同チーム(3校入力用)'!H18="","",'合同チーム(3校入力用)'!H18)</f>
        <v/>
      </c>
      <c r="M18" s="11" t="str">
        <f>IF('合同チーム(3校入力用)'!I18="","",'合同チーム(3校入力用)'!I18)</f>
        <v/>
      </c>
    </row>
    <row r="19" spans="1:13" ht="24.75" customHeight="1" x14ac:dyDescent="0.15">
      <c r="A19" s="1" t="str">
        <f>IF('合同チーム(3校入力用)'!F19="","",LEFT('合同チーム(3校入力用)'!F19,FIND(" ",SUBSTITUTE('合同チーム(3校入力用)'!F19,"　"," "))-1))</f>
        <v/>
      </c>
      <c r="B19" s="1" t="str">
        <f>IF('合同チーム(3校入力用)'!F19="","",MID('合同チーム(3校入力用)'!F19,FIND(" ",SUBSTITUTE('合同チーム(3校入力用)'!F19,"　"," "))+1,LEN('合同チーム(3校入力用)'!F19)))</f>
        <v/>
      </c>
      <c r="E19" s="8">
        <f>IF('合同チーム(3校入力用)'!D19="○","⑧",ROW()-11)</f>
        <v>8</v>
      </c>
      <c r="F19" s="4"/>
      <c r="G19" s="58" t="str">
        <f t="shared" si="0"/>
        <v/>
      </c>
      <c r="H19" s="4"/>
      <c r="I19" s="5" t="str">
        <f t="shared" si="1"/>
        <v/>
      </c>
      <c r="J19" s="4"/>
      <c r="K19" s="74" t="str">
        <f>IF('合同チーム(3校入力用)'!G19="","",'合同チーム(3校入力用)'!G19)</f>
        <v/>
      </c>
      <c r="L19" s="18" t="str">
        <f>IF('合同チーム(3校入力用)'!H19="","",'合同チーム(3校入力用)'!H19)</f>
        <v/>
      </c>
      <c r="M19" s="11" t="str">
        <f>IF('合同チーム(3校入力用)'!I19="","",'合同チーム(3校入力用)'!I19)</f>
        <v/>
      </c>
    </row>
    <row r="20" spans="1:13" ht="24.75" customHeight="1" x14ac:dyDescent="0.15">
      <c r="A20" s="1" t="str">
        <f>IF('合同チーム(3校入力用)'!F20="","",LEFT('合同チーム(3校入力用)'!F20,FIND(" ",SUBSTITUTE('合同チーム(3校入力用)'!F20,"　"," "))-1))</f>
        <v/>
      </c>
      <c r="B20" s="1" t="str">
        <f>IF('合同チーム(3校入力用)'!F20="","",MID('合同チーム(3校入力用)'!F20,FIND(" ",SUBSTITUTE('合同チーム(3校入力用)'!F20,"　"," "))+1,LEN('合同チーム(3校入力用)'!F20)))</f>
        <v/>
      </c>
      <c r="E20" s="8">
        <f>IF('合同チーム(3校入力用)'!D20="○","⑨",ROW()-11)</f>
        <v>9</v>
      </c>
      <c r="F20" s="4"/>
      <c r="G20" s="58" t="str">
        <f t="shared" si="0"/>
        <v/>
      </c>
      <c r="H20" s="4"/>
      <c r="I20" s="5" t="str">
        <f t="shared" si="1"/>
        <v/>
      </c>
      <c r="J20" s="4"/>
      <c r="K20" s="74" t="str">
        <f>IF('合同チーム(3校入力用)'!G20="","",'合同チーム(3校入力用)'!G20)</f>
        <v/>
      </c>
      <c r="L20" s="18" t="str">
        <f>IF('合同チーム(3校入力用)'!H20="","",'合同チーム(3校入力用)'!H20)</f>
        <v/>
      </c>
      <c r="M20" s="11" t="str">
        <f>IF('合同チーム(3校入力用)'!I20="","",'合同チーム(3校入力用)'!I20)</f>
        <v/>
      </c>
    </row>
    <row r="21" spans="1:13" ht="24.75" customHeight="1" x14ac:dyDescent="0.15">
      <c r="A21" s="1" t="str">
        <f>IF('合同チーム(3校入力用)'!F21="","",LEFT('合同チーム(3校入力用)'!F21,FIND(" ",SUBSTITUTE('合同チーム(3校入力用)'!F21,"　"," "))-1))</f>
        <v/>
      </c>
      <c r="B21" s="1" t="str">
        <f>IF('合同チーム(3校入力用)'!F21="","",MID('合同チーム(3校入力用)'!F21,FIND(" ",SUBSTITUTE('合同チーム(3校入力用)'!F21,"　"," "))+1,LEN('合同チーム(3校入力用)'!F21)))</f>
        <v/>
      </c>
      <c r="E21" s="8">
        <f>IF('合同チーム(3校入力用)'!D21="○","⑩",ROW()-11)</f>
        <v>10</v>
      </c>
      <c r="F21" s="4"/>
      <c r="G21" s="58" t="str">
        <f t="shared" si="0"/>
        <v/>
      </c>
      <c r="H21" s="4"/>
      <c r="I21" s="5" t="str">
        <f t="shared" si="1"/>
        <v/>
      </c>
      <c r="J21" s="4"/>
      <c r="K21" s="74" t="str">
        <f>IF('合同チーム(3校入力用)'!G21="","",'合同チーム(3校入力用)'!G21)</f>
        <v/>
      </c>
      <c r="L21" s="18" t="str">
        <f>IF('合同チーム(3校入力用)'!H21="","",'合同チーム(3校入力用)'!H21)</f>
        <v/>
      </c>
      <c r="M21" s="11" t="str">
        <f>IF('合同チーム(3校入力用)'!I21="","",'合同チーム(3校入力用)'!I21)</f>
        <v/>
      </c>
    </row>
    <row r="22" spans="1:13" ht="24.75" customHeight="1" x14ac:dyDescent="0.15">
      <c r="A22" s="1" t="str">
        <f>IF('合同チーム(3校入力用)'!F22="","",LEFT('合同チーム(3校入力用)'!F22,FIND(" ",SUBSTITUTE('合同チーム(3校入力用)'!F22,"　"," "))-1))</f>
        <v/>
      </c>
      <c r="B22" s="1" t="str">
        <f>IF('合同チーム(3校入力用)'!F22="","",MID('合同チーム(3校入力用)'!F22,FIND(" ",SUBSTITUTE('合同チーム(3校入力用)'!F22,"　"," "))+1,LEN('合同チーム(3校入力用)'!F22)))</f>
        <v/>
      </c>
      <c r="E22" s="8">
        <f>IF('合同チーム(3校入力用)'!D22="○","⑪",ROW()-11)</f>
        <v>11</v>
      </c>
      <c r="F22" s="4"/>
      <c r="G22" s="58" t="str">
        <f t="shared" si="0"/>
        <v/>
      </c>
      <c r="H22" s="4"/>
      <c r="I22" s="5" t="str">
        <f t="shared" si="1"/>
        <v/>
      </c>
      <c r="J22" s="4"/>
      <c r="K22" s="74" t="str">
        <f>IF('合同チーム(3校入力用)'!G22="","",'合同チーム(3校入力用)'!G22)</f>
        <v/>
      </c>
      <c r="L22" s="18" t="str">
        <f>IF('合同チーム(3校入力用)'!H22="","",'合同チーム(3校入力用)'!H22)</f>
        <v/>
      </c>
      <c r="M22" s="11" t="str">
        <f>IF('合同チーム(3校入力用)'!I22="","",'合同チーム(3校入力用)'!I22)</f>
        <v/>
      </c>
    </row>
    <row r="23" spans="1:13" ht="24.75" customHeight="1" x14ac:dyDescent="0.15">
      <c r="A23" s="1" t="str">
        <f>IF('合同チーム(3校入力用)'!F23="","",LEFT('合同チーム(3校入力用)'!F23,FIND(" ",SUBSTITUTE('合同チーム(3校入力用)'!F23,"　"," "))-1))</f>
        <v/>
      </c>
      <c r="B23" s="1" t="str">
        <f>IF('合同チーム(3校入力用)'!F23="","",MID('合同チーム(3校入力用)'!F23,FIND(" ",SUBSTITUTE('合同チーム(3校入力用)'!F23,"　"," "))+1,LEN('合同チーム(3校入力用)'!F23)))</f>
        <v/>
      </c>
      <c r="E23" s="8">
        <f>IF('合同チーム(3校入力用)'!D23="○","⑫",ROW()-11)</f>
        <v>12</v>
      </c>
      <c r="F23" s="4"/>
      <c r="G23" s="58" t="str">
        <f t="shared" si="0"/>
        <v/>
      </c>
      <c r="H23" s="4"/>
      <c r="I23" s="5" t="str">
        <f t="shared" si="1"/>
        <v/>
      </c>
      <c r="J23" s="4"/>
      <c r="K23" s="74" t="str">
        <f>IF('合同チーム(3校入力用)'!G23="","",'合同チーム(3校入力用)'!G23)</f>
        <v/>
      </c>
      <c r="L23" s="18" t="str">
        <f>IF('合同チーム(3校入力用)'!H23="","",'合同チーム(3校入力用)'!H23)</f>
        <v/>
      </c>
      <c r="M23" s="11" t="str">
        <f>IF('合同チーム(3校入力用)'!I23="","",'合同チーム(3校入力用)'!I23)</f>
        <v/>
      </c>
    </row>
    <row r="24" spans="1:13" ht="24.75" customHeight="1" x14ac:dyDescent="0.15">
      <c r="A24" s="1" t="str">
        <f>IF('合同チーム(3校入力用)'!F24="","",LEFT('合同チーム(3校入力用)'!F24,FIND(" ",SUBSTITUTE('合同チーム(3校入力用)'!F24,"　"," "))-1))</f>
        <v/>
      </c>
      <c r="B24" s="1" t="str">
        <f>IF('合同チーム(3校入力用)'!F24="","",MID('合同チーム(3校入力用)'!F24,FIND(" ",SUBSTITUTE('合同チーム(3校入力用)'!F24,"　"," "))+1,LEN('合同チーム(3校入力用)'!F24)))</f>
        <v/>
      </c>
      <c r="E24" s="8">
        <f>IF('合同チーム(3校入力用)'!D24="○","⑬",ROW()-11)</f>
        <v>13</v>
      </c>
      <c r="F24" s="4"/>
      <c r="G24" s="58" t="str">
        <f t="shared" si="0"/>
        <v/>
      </c>
      <c r="H24" s="4"/>
      <c r="I24" s="5" t="str">
        <f t="shared" si="1"/>
        <v/>
      </c>
      <c r="J24" s="4"/>
      <c r="K24" s="74" t="str">
        <f>IF('合同チーム(3校入力用)'!G24="","",'合同チーム(3校入力用)'!G24)</f>
        <v/>
      </c>
      <c r="L24" s="18" t="str">
        <f>IF('合同チーム(3校入力用)'!H24="","",'合同チーム(3校入力用)'!H24)</f>
        <v/>
      </c>
      <c r="M24" s="11" t="str">
        <f>IF('合同チーム(3校入力用)'!I24="","",'合同チーム(3校入力用)'!I24)</f>
        <v/>
      </c>
    </row>
    <row r="25" spans="1:13" ht="24.75" customHeight="1" x14ac:dyDescent="0.15">
      <c r="A25" s="1" t="str">
        <f>IF('合同チーム(3校入力用)'!F25="","",LEFT('合同チーム(3校入力用)'!F25,FIND(" ",SUBSTITUTE('合同チーム(3校入力用)'!F25,"　"," "))-1))</f>
        <v/>
      </c>
      <c r="B25" s="1" t="str">
        <f>IF('合同チーム(3校入力用)'!F25="","",MID('合同チーム(3校入力用)'!F25,FIND(" ",SUBSTITUTE('合同チーム(3校入力用)'!F25,"　"," "))+1,LEN('合同チーム(3校入力用)'!F25)))</f>
        <v/>
      </c>
      <c r="E25" s="8">
        <f>IF('合同チーム(3校入力用)'!D25="○","⑭",ROW()-11)</f>
        <v>14</v>
      </c>
      <c r="F25" s="4"/>
      <c r="G25" s="58" t="str">
        <f t="shared" si="0"/>
        <v/>
      </c>
      <c r="H25" s="4"/>
      <c r="I25" s="5" t="str">
        <f t="shared" si="1"/>
        <v/>
      </c>
      <c r="J25" s="4"/>
      <c r="K25" s="74" t="str">
        <f>IF('合同チーム(3校入力用)'!G25="","",'合同チーム(3校入力用)'!G25)</f>
        <v/>
      </c>
      <c r="L25" s="18" t="str">
        <f>IF('合同チーム(3校入力用)'!H25="","",'合同チーム(3校入力用)'!H25)</f>
        <v/>
      </c>
      <c r="M25" s="11" t="str">
        <f>IF('合同チーム(3校入力用)'!I25="","",'合同チーム(3校入力用)'!I25)</f>
        <v/>
      </c>
    </row>
    <row r="26" spans="1:13" ht="24.75" customHeight="1" x14ac:dyDescent="0.15">
      <c r="A26" s="1" t="str">
        <f>IF('合同チーム(3校入力用)'!F26="","",LEFT('合同チーム(3校入力用)'!F26,FIND(" ",SUBSTITUTE('合同チーム(3校入力用)'!F26,"　"," "))-1))</f>
        <v/>
      </c>
      <c r="B26" s="1" t="str">
        <f>IF('合同チーム(3校入力用)'!F26="","",MID('合同チーム(3校入力用)'!F26,FIND(" ",SUBSTITUTE('合同チーム(3校入力用)'!F26,"　"," "))+1,LEN('合同チーム(3校入力用)'!F26)))</f>
        <v/>
      </c>
      <c r="E26" s="8">
        <f>IF('合同チーム(3校入力用)'!D26="○","⑮",ROW()-11)</f>
        <v>15</v>
      </c>
      <c r="F26" s="4"/>
      <c r="G26" s="58" t="str">
        <f t="shared" si="0"/>
        <v/>
      </c>
      <c r="H26" s="4"/>
      <c r="I26" s="5" t="str">
        <f t="shared" si="1"/>
        <v/>
      </c>
      <c r="J26" s="4"/>
      <c r="K26" s="74" t="str">
        <f>IF('合同チーム(3校入力用)'!G26="","",'合同チーム(3校入力用)'!G26)</f>
        <v/>
      </c>
      <c r="L26" s="18" t="str">
        <f>IF('合同チーム(3校入力用)'!H26="","",'合同チーム(3校入力用)'!H26)</f>
        <v/>
      </c>
      <c r="M26" s="11" t="str">
        <f>IF('合同チーム(3校入力用)'!I26="","",'合同チーム(3校入力用)'!I26)</f>
        <v/>
      </c>
    </row>
    <row r="27" spans="1:13" ht="24.75" customHeight="1" x14ac:dyDescent="0.15">
      <c r="A27" s="1" t="str">
        <f>IF('合同チーム(3校入力用)'!F27="","",LEFT('合同チーム(3校入力用)'!F27,FIND(" ",SUBSTITUTE('合同チーム(3校入力用)'!F27,"　"," "))-1))</f>
        <v/>
      </c>
      <c r="B27" s="1" t="str">
        <f>IF('合同チーム(3校入力用)'!F27="","",MID('合同チーム(3校入力用)'!F27,FIND(" ",SUBSTITUTE('合同チーム(3校入力用)'!F27,"　"," "))+1,LEN('合同チーム(3校入力用)'!F27)))</f>
        <v/>
      </c>
      <c r="E27" s="8">
        <f>IF('合同チーム(3校入力用)'!D27="○","⑯",ROW()-11)</f>
        <v>16</v>
      </c>
      <c r="F27" s="4"/>
      <c r="G27" s="58" t="str">
        <f t="shared" si="0"/>
        <v/>
      </c>
      <c r="H27" s="4"/>
      <c r="I27" s="5" t="str">
        <f t="shared" si="1"/>
        <v/>
      </c>
      <c r="J27" s="4"/>
      <c r="K27" s="74" t="str">
        <f>IF('合同チーム(3校入力用)'!G27="","",'合同チーム(3校入力用)'!G27)</f>
        <v/>
      </c>
      <c r="L27" s="18" t="str">
        <f>IF('合同チーム(3校入力用)'!H27="","",'合同チーム(3校入力用)'!H27)</f>
        <v/>
      </c>
      <c r="M27" s="11" t="str">
        <f>IF('合同チーム(3校入力用)'!I27="","",'合同チーム(3校入力用)'!I27)</f>
        <v/>
      </c>
    </row>
    <row r="28" spans="1:13" ht="24.75" customHeight="1" x14ac:dyDescent="0.15">
      <c r="A28" s="1" t="str">
        <f>IF('合同チーム(3校入力用)'!F28="","",LEFT('合同チーム(3校入力用)'!F28,FIND(" ",SUBSTITUTE('合同チーム(3校入力用)'!F28,"　"," "))-1))</f>
        <v/>
      </c>
      <c r="B28" s="1" t="str">
        <f>IF('合同チーム(3校入力用)'!F28="","",MID('合同チーム(3校入力用)'!F28,FIND(" ",SUBSTITUTE('合同チーム(3校入力用)'!F28,"　"," "))+1,LEN('合同チーム(3校入力用)'!F28)))</f>
        <v/>
      </c>
      <c r="E28" s="8">
        <f>IF('合同チーム(3校入力用)'!D28="○","⑰",ROW()-11)</f>
        <v>17</v>
      </c>
      <c r="F28" s="4"/>
      <c r="G28" s="58" t="str">
        <f t="shared" si="0"/>
        <v/>
      </c>
      <c r="H28" s="4"/>
      <c r="I28" s="5" t="str">
        <f t="shared" si="1"/>
        <v/>
      </c>
      <c r="J28" s="4"/>
      <c r="K28" s="74" t="str">
        <f>IF('合同チーム(3校入力用)'!G28="","",'合同チーム(3校入力用)'!G28)</f>
        <v/>
      </c>
      <c r="L28" s="18" t="str">
        <f>IF('合同チーム(3校入力用)'!H28="","",'合同チーム(3校入力用)'!H28)</f>
        <v/>
      </c>
      <c r="M28" s="11" t="str">
        <f>IF('合同チーム(3校入力用)'!I28="","",'合同チーム(3校入力用)'!I28)</f>
        <v/>
      </c>
    </row>
    <row r="29" spans="1:13" ht="24.75" customHeight="1" thickBot="1" x14ac:dyDescent="0.2">
      <c r="A29" s="1" t="str">
        <f>IF('合同チーム(3校入力用)'!F29="","",LEFT('合同チーム(3校入力用)'!F29,FIND(" ",SUBSTITUTE('合同チーム(3校入力用)'!F29,"　"," "))-1))</f>
        <v/>
      </c>
      <c r="B29" s="1" t="str">
        <f>IF('合同チーム(3校入力用)'!F29="","",MID('合同チーム(3校入力用)'!F29,FIND(" ",SUBSTITUTE('合同チーム(3校入力用)'!F29,"　"," "))+1,LEN('合同チーム(3校入力用)'!F29)))</f>
        <v/>
      </c>
      <c r="E29" s="23">
        <f>IF('合同チーム(3校入力用)'!D29="○","⑱",ROW()-11)</f>
        <v>18</v>
      </c>
      <c r="F29" s="24"/>
      <c r="G29" s="60" t="str">
        <f t="shared" si="0"/>
        <v/>
      </c>
      <c r="H29" s="24"/>
      <c r="I29" s="25" t="str">
        <f t="shared" si="1"/>
        <v/>
      </c>
      <c r="J29" s="24"/>
      <c r="K29" s="75" t="str">
        <f>IF('合同チーム(3校入力用)'!G29="","",'合同チーム(3校入力用)'!G29)</f>
        <v/>
      </c>
      <c r="L29" s="18" t="str">
        <f>IF('合同チーム(3校入力用)'!H29="","",'合同チーム(3校入力用)'!H29)</f>
        <v/>
      </c>
      <c r="M29" s="27" t="str">
        <f>IF('合同チーム(3校入力用)'!I29="","",'合同チーム(3校入力用)'!I29)</f>
        <v/>
      </c>
    </row>
    <row r="30" spans="1:13" ht="24.75" customHeight="1" thickBot="1" x14ac:dyDescent="0.2">
      <c r="A30" s="1" t="str">
        <f>IF('合同チーム(3校入力用)'!F30="","",LEFT('合同チーム(3校入力用)'!F30,FIND(" ",SUBSTITUTE('合同チーム(3校入力用)'!F30,"　"," "))-1))</f>
        <v/>
      </c>
      <c r="B30" s="1" t="str">
        <f>IF('合同チーム(3校入力用)'!F30="","",MID('合同チーム(3校入力用)'!F30,FIND(" ",SUBSTITUTE('合同チーム(3校入力用)'!F30,"　"," "))+1,LEN('合同チーム(3校入力用)'!F30)))</f>
        <v/>
      </c>
      <c r="E30" s="20" t="s">
        <v>18</v>
      </c>
      <c r="F30" s="28"/>
      <c r="G30" s="61" t="str">
        <f t="shared" ref="G30" si="2">IF(LEN(A30)=1,A30,IF(LEN(A30)=2,MID(A30,1,1)&amp;"　　　　 　"&amp;MID(A30,2,1),IF(LEN(A30)=3,MID(A30,1,1)&amp;"　　"&amp;MID(A30,2,1)&amp;"　　"&amp;MID(A30,3,1),IF(LEN(A30)=4,MID(A30,1,1)&amp;"　"&amp;MID(A30,2,1)&amp;"　"&amp;MID(A30,3,1)&amp;"　"&amp;MID(A30,4,1),A30))))</f>
        <v/>
      </c>
      <c r="H30" s="28"/>
      <c r="I30" s="29" t="str">
        <f t="shared" ref="I30" si="3">IF(LEN(B30)=1,"　　"&amp;B30,B30)</f>
        <v/>
      </c>
      <c r="J30" s="28"/>
      <c r="K30" s="69" t="str">
        <f>IF('合同チーム(3校入力用)'!G30="","",'合同チーム(3校入力用)'!G30)</f>
        <v/>
      </c>
      <c r="L30" s="21" t="str">
        <f>IF('合同チーム(3校入力用)'!H30="","",'合同チーム(3校入力用)'!H30)</f>
        <v/>
      </c>
      <c r="M30" s="22" t="str">
        <f>IF('合同チーム(3校入力用)'!I30="","",'合同チーム(3校入力用)'!I30)</f>
        <v/>
      </c>
    </row>
    <row r="31" spans="1:13" ht="18.75" customHeight="1" x14ac:dyDescent="0.15">
      <c r="E31" s="1" t="s">
        <v>14</v>
      </c>
    </row>
    <row r="32" spans="1:13" x14ac:dyDescent="0.15">
      <c r="E32" s="1" t="s">
        <v>15</v>
      </c>
    </row>
    <row r="33" spans="5:5" x14ac:dyDescent="0.15">
      <c r="E33" s="1" t="s">
        <v>16</v>
      </c>
    </row>
    <row r="34" spans="5:5" x14ac:dyDescent="0.15">
      <c r="E34" s="1" t="s">
        <v>17</v>
      </c>
    </row>
  </sheetData>
  <sheetProtection sheet="1" selectLockedCells="1"/>
  <mergeCells count="12">
    <mergeCell ref="E1:M1"/>
    <mergeCell ref="G4:I4"/>
    <mergeCell ref="L2:M2"/>
    <mergeCell ref="L3:M3"/>
    <mergeCell ref="F6:J6"/>
    <mergeCell ref="L7:M7"/>
    <mergeCell ref="L10:M10"/>
    <mergeCell ref="F11:J11"/>
    <mergeCell ref="F2:H2"/>
    <mergeCell ref="F3:H3"/>
    <mergeCell ref="I2:K2"/>
    <mergeCell ref="I3:K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入力用</vt:lpstr>
      <vt:lpstr>提出用</vt:lpstr>
      <vt:lpstr>貼付用</vt:lpstr>
      <vt:lpstr>合同チーム(2校入力用)</vt:lpstr>
      <vt:lpstr>合同チーム(2校提出用)</vt:lpstr>
      <vt:lpstr>合同チーム(3校入力用)</vt:lpstr>
      <vt:lpstr>合同チーム(3校提出用)</vt:lpstr>
      <vt:lpstr>'合同チーム(2校提出用)'!Print_Area</vt:lpstr>
      <vt:lpstr>'合同チーム(3校提出用)'!Print_Area</vt:lpstr>
      <vt:lpstr>提出用!Print_Area</vt:lpstr>
      <vt:lpstr>貼付用!Print_Area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oouchi</dc:creator>
  <cp:lastModifiedBy>千葉　志行</cp:lastModifiedBy>
  <cp:lastPrinted>2022-04-14T06:05:06Z</cp:lastPrinted>
  <dcterms:created xsi:type="dcterms:W3CDTF">2012-03-31T11:40:59Z</dcterms:created>
  <dcterms:modified xsi:type="dcterms:W3CDTF">2024-05-08T05:07:24Z</dcterms:modified>
</cp:coreProperties>
</file>